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ARMONIZACION CONTABLE\EVALUACIONES CACEH\Ejercicio 2022\Cuenta Publica\Estados Financieros Consolidados\"/>
    </mc:Choice>
  </mc:AlternateContent>
  <xr:revisionPtr revIDLastSave="0" documentId="13_ncr:1_{5B7F20A1-D4BD-4692-B9C4-7CA8C890484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NOTAS" sheetId="1" r:id="rId1"/>
    <sheet name="CONCILIACION INGRESOS" sheetId="4" r:id="rId2"/>
    <sheet name="CONCILIACION EGRESOS" sheetId="5" r:id="rId3"/>
  </sheets>
  <definedNames>
    <definedName name="_xlnm.Print_Area" localSheetId="2">'CONCILIACION EGRESOS'!$A$1:$E$56</definedName>
    <definedName name="_xlnm.Print_Area" localSheetId="1">'CONCILIACION INGRESOS'!$A$1:$F$43</definedName>
    <definedName name="_xlnm.Print_Area" localSheetId="0">NOTAS!$A$1:$J$328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77" i="1" l="1"/>
  <c r="F251" i="1"/>
  <c r="F229" i="1"/>
  <c r="F259" i="1" s="1"/>
  <c r="F260" i="1" s="1"/>
  <c r="F220" i="1"/>
  <c r="F213" i="1"/>
  <c r="F224" i="1" s="1"/>
  <c r="H169" i="1"/>
  <c r="G169" i="1"/>
  <c r="F169" i="1"/>
  <c r="F171" i="1" s="1"/>
  <c r="G144" i="1"/>
  <c r="F125" i="1"/>
  <c r="F121" i="1"/>
  <c r="F105" i="1"/>
  <c r="H81" i="1"/>
  <c r="F81" i="1"/>
  <c r="G64" i="1"/>
  <c r="G81" i="1" s="1"/>
  <c r="H16" i="1"/>
  <c r="H15" i="1"/>
  <c r="H54" i="1"/>
  <c r="F54" i="1"/>
  <c r="G54" i="1"/>
  <c r="F83" i="1" l="1"/>
  <c r="F204" i="1" l="1"/>
  <c r="G204" i="1"/>
  <c r="F159" i="1"/>
  <c r="G125" i="1"/>
  <c r="H125" i="1"/>
  <c r="H121" i="1"/>
  <c r="H128" i="1" s="1"/>
  <c r="G121" i="1"/>
  <c r="G128" i="1" s="1"/>
  <c r="F56" i="1"/>
  <c r="G159" i="1" l="1"/>
  <c r="G146" i="1"/>
  <c r="F146" i="1"/>
  <c r="H105" i="1"/>
  <c r="G105" i="1"/>
  <c r="F107" i="1" s="1"/>
  <c r="F15" i="1"/>
  <c r="G15" i="1"/>
  <c r="F18" i="1" l="1"/>
  <c r="F58" i="1" s="1"/>
  <c r="H204" i="1" l="1"/>
  <c r="F206" i="1" s="1"/>
  <c r="I204" i="1"/>
  <c r="G185" i="1"/>
  <c r="H185" i="1"/>
  <c r="H159" i="1"/>
  <c r="F161" i="1" s="1"/>
  <c r="H146" i="1"/>
  <c r="F148" i="1" s="1"/>
  <c r="I125" i="1"/>
  <c r="I121" i="1"/>
  <c r="F127" i="1"/>
  <c r="F128" i="1" s="1"/>
  <c r="F130" i="1" s="1"/>
  <c r="F85" i="1" l="1"/>
  <c r="F132" i="1" l="1"/>
  <c r="F134" i="1" l="1"/>
  <c r="E15" i="4" l="1"/>
  <c r="E8" i="4"/>
  <c r="E21" i="4" s="1"/>
  <c r="E30" i="5"/>
  <c r="E7" i="5"/>
  <c r="E39" i="5" l="1"/>
  <c r="G200" i="1" l="1"/>
  <c r="F185" i="1" l="1"/>
  <c r="G187" i="1" s="1"/>
</calcChain>
</file>

<file path=xl/sharedStrings.xml><?xml version="1.0" encoding="utf-8"?>
<sst xmlns="http://schemas.openxmlformats.org/spreadsheetml/2006/main" count="342" uniqueCount="277">
  <si>
    <t>NOTAS A LOS ESTADOS FINANCIEROS</t>
  </si>
  <si>
    <t>BANCOS:</t>
  </si>
  <si>
    <t>FONDO</t>
  </si>
  <si>
    <t>ESTADO DE ACTIVIDADES:</t>
  </si>
  <si>
    <t>AHORRO:</t>
  </si>
  <si>
    <t>ESTADO DE VARIACIÒN EN LA HACIENDA PÙBLICA</t>
  </si>
  <si>
    <t>TOTAL DE PATRIMONIO</t>
  </si>
  <si>
    <t>ESTADO ANALITICO DEL ACTIVO:</t>
  </si>
  <si>
    <t>ACTIVO CIRCULANTE:</t>
  </si>
  <si>
    <t>ACTIVO NO CIRCULANTE:</t>
  </si>
  <si>
    <t>SUMA ACTIVO</t>
  </si>
  <si>
    <t>REPO</t>
  </si>
  <si>
    <t xml:space="preserve">Panorama Económico y Financiero. </t>
  </si>
  <si>
    <t xml:space="preserve">Autorización e Historia. </t>
  </si>
  <si>
    <t xml:space="preserve">Organización y Objeto Social. </t>
  </si>
  <si>
    <t>Administración Pública Municipal</t>
  </si>
  <si>
    <t>Retenedor por los pagos por servicios personales subordinados, de conformidad con el artículo, 110 y 113 de Ley del Impuesto Sobre la Renta.</t>
  </si>
  <si>
    <t>Retenedor por los pagos por servicios personales independientes de conformidad con el artículo 102, 120 y 127 de la Ley del Impuesto Sobre la Renta.</t>
  </si>
  <si>
    <t xml:space="preserve">Bases de preparación de los Estados Financieros. </t>
  </si>
  <si>
    <t>Se informará sobre:</t>
  </si>
  <si>
    <t>Se ha observado toda la normatividad emitida por el Consejo Nacional de Armonización Contable, vigente y publicada a la fecha de preparación de los Estados Financieros.</t>
  </si>
  <si>
    <t>Se ha observado la normatividad conducente, emitida por el Consejo Estatal de Armonización Contable del Estado de Hidalgo.</t>
  </si>
  <si>
    <t xml:space="preserve">                            3.-Existencia Permanente</t>
  </si>
  <si>
    <t xml:space="preserve">                            4.- Revelación Suficiente</t>
  </si>
  <si>
    <t xml:space="preserve">                            5.-Importancia Relativa</t>
  </si>
  <si>
    <t xml:space="preserve">                            6.-Registro e Integración Presupuestaria</t>
  </si>
  <si>
    <t xml:space="preserve">                            7.-Consolidación de la Información Financiera</t>
  </si>
  <si>
    <t xml:space="preserve">                             8.-Devengo Contable</t>
  </si>
  <si>
    <t xml:space="preserve">                             9.-Valuación</t>
  </si>
  <si>
    <t>Los Emitidos por el Consejo Nacional de Armonización Contable</t>
  </si>
  <si>
    <t xml:space="preserve">                            11.-Consistencia</t>
  </si>
  <si>
    <t xml:space="preserve">                            10.- Dualidad Económica</t>
  </si>
  <si>
    <t>Es para efectos fiscales: Persona Moral sin fines de lucro.</t>
  </si>
  <si>
    <t>b)    La normatividad aplicada para el reconocimiento, valuación y revelación de los diferentes rubros de la información financiera, así como las bases de medición utilizadas para la elaboración de los estados financieros.</t>
  </si>
  <si>
    <t>a)    Objeto Social:</t>
  </si>
  <si>
    <t>b)    La principal Actividad:</t>
  </si>
  <si>
    <t>e)    Consideraciones fiscales:</t>
  </si>
  <si>
    <t>a)     Si se ha observado la normatividad emitida por el CONAC y las disposiciones legales aplicables.</t>
  </si>
  <si>
    <t>c)     El total de las operaciones están reconocidas a su Costo Histórico</t>
  </si>
  <si>
    <t>d)    Postulados básicos.</t>
  </si>
  <si>
    <t>TOTAL DE SALDO EFECTIVO Y EQUIVALENTES</t>
  </si>
  <si>
    <t>AÑO</t>
  </si>
  <si>
    <t xml:space="preserve">Dentro del activo circulante, la cantidad màs representativa corresponde a Bancos, del cual se lleva un control, realizando cada mès su conciliaciones bancaria.  El activo no circulante corresponde a los bienes muebles e inmuebles de los cuales tambien se tiene un inventario actualizado .                                  </t>
  </si>
  <si>
    <t>FAISM</t>
  </si>
  <si>
    <t>Servicios Municipales a la Población del Muncipio.</t>
  </si>
  <si>
    <t>“Bajo protesta de decir verdad declaramos que las cifras contenidas en este estado financiero son veraces y contienen toda la información referente a la situación y/o los resultados del Municipio de San Salvador Hidalgo, afirmando ser legalmente responsables de la autenticidad y veracidad de las mismas, y asimismo asumimos la responsabilidad derivada de cualquier declaración en falso sobre las mismas”</t>
  </si>
  <si>
    <t>A continuacion se relacionan las cuentas que integran el rubro efectivo y equivalente:</t>
  </si>
  <si>
    <t>ACTIVO</t>
  </si>
  <si>
    <t>EFECTIVO Y EQUIVALENTE</t>
  </si>
  <si>
    <t>DERECHOS A RECIBIR EFECTIVO Y EQUIVALENTES Y BIENES O SERVICIOS A RECIBIR</t>
  </si>
  <si>
    <t>CUENTAS POR COBRAR A CORTO PLAZO</t>
  </si>
  <si>
    <t>DEUDORES DIVERSOS POR COBRAR A CORTO PLAZO</t>
  </si>
  <si>
    <t>BIENES MUEBLES, INMUEBLES E INTANGIBLES</t>
  </si>
  <si>
    <t>Se integran de la siguiente manera:</t>
  </si>
  <si>
    <t>·</t>
  </si>
  <si>
    <t>Bienes Muebles, Inmuebles e Intangibles</t>
  </si>
  <si>
    <t>Bienes Inmuebles, Infraestructura y Construcciones en Proceso</t>
  </si>
  <si>
    <t>Se integra de la siguiente manera:</t>
  </si>
  <si>
    <t>TERRENOS</t>
  </si>
  <si>
    <t>Subtotal BIENES INMUEBLES, INFRAESTRUCTURA Y CONSTRUCCIONES EN PROCESO</t>
  </si>
  <si>
    <t>Bienes Muebles, Intangibles y Depreciaciones</t>
  </si>
  <si>
    <t>Se integras de la siguiente manera:</t>
  </si>
  <si>
    <t>MOBILIARIO Y EQUIPO DE ADMINISTRACIÓN</t>
  </si>
  <si>
    <t>MOBILIARIO Y EQUIPO EDUCACIONAL Y RECREATIVO</t>
  </si>
  <si>
    <t>VEHÍCULOS Y EQUIPO DE TRANSPORTE</t>
  </si>
  <si>
    <t>MAQUINARIA, OTROS EQUIPOS Y HERRAMIENTAS</t>
  </si>
  <si>
    <t>SOFTWARE</t>
  </si>
  <si>
    <t>LICENCIAS</t>
  </si>
  <si>
    <t>DEPRECIACIÓN ACUMULADA DE BIENES MUEBLES</t>
  </si>
  <si>
    <t>EQUIPO DE DEFENSA Y SEGURIDAD</t>
  </si>
  <si>
    <t>COLECCIONES, OBRAS DE ARTE Y OBJETOS VALIOSOS</t>
  </si>
  <si>
    <t>OTROS ACTIVOS INTANGIBLES</t>
  </si>
  <si>
    <t>PASIVO</t>
  </si>
  <si>
    <t>PASIVO CIRCULANTE</t>
  </si>
  <si>
    <t>PASIVO NO CIRCULANTE</t>
  </si>
  <si>
    <t>ESTADO DE FLUJO DE EFECTIVO:</t>
  </si>
  <si>
    <t>ORIGEN</t>
  </si>
  <si>
    <t>APLICACIÓN</t>
  </si>
  <si>
    <t xml:space="preserve">FLUJOS NETOS DE EFECTIVO POR ACTIVIDADES DE OPERACIÓN </t>
  </si>
  <si>
    <t>FLUJOS NETOS DE EFECTIVO POR ACTIVIDADES DE INVERSION</t>
  </si>
  <si>
    <t>INCREMENTO/DISMINUCION NETA EN EL EFECTIVO Y EQUIVALENTES AL EFECTIVO</t>
  </si>
  <si>
    <t>EFECTIVO Y EQUIVALENTES AL EFECTIVO AL INICIO DEL EJERCICIO</t>
  </si>
  <si>
    <t>EFECTIVO Y EQUIVALENTES AL EFECTIVO AL FINAL  DEL EJERCICIO</t>
  </si>
  <si>
    <t xml:space="preserve">TOTAL DE ACTIVO NO CIRCULANTE </t>
  </si>
  <si>
    <t>EDIFICIOS NO HABITACIONALES</t>
  </si>
  <si>
    <t>INFRAESTRUCTURA</t>
  </si>
  <si>
    <t>CONSTRUCCIONES EN PROCESO EN BIENES DE DOMINIO PUBLICO</t>
  </si>
  <si>
    <t>CONSTRUCCIONES EN PROCESO EN BIENES PROPIOS</t>
  </si>
  <si>
    <t xml:space="preserve">TOTAL DEL ACTIVO </t>
  </si>
  <si>
    <t>TOTAL DE ACTIVO CIRCULANTE:</t>
  </si>
  <si>
    <t xml:space="preserve">ANTICIPO  A PROVEEDORES </t>
  </si>
  <si>
    <t>CAJA</t>
  </si>
  <si>
    <t>Este género se compone de dos grupos, el Pasivo Circulante y el Pasivo No Circulante, en éstos inciden cuentas a pagar a  corto plazo, retenciones y contribuciones por pagar a corto plazo y proveedores por pagar, a continuación se presenta la integración del pasivo:</t>
  </si>
  <si>
    <t xml:space="preserve">El Municipio de San Salvador, su fuente financiera las obtienen de Recursos Fiscales, Participaciones, Aportaciones y Recursos extraordinarios </t>
  </si>
  <si>
    <t>Municipio de San Salvador</t>
  </si>
  <si>
    <t>Conciliación entre los Egresos Presupuestarios y los Gastos Contables</t>
  </si>
  <si>
    <t>2. Menos egresos presupuestarios no contables</t>
  </si>
  <si>
    <t xml:space="preserve">2.1 Materias Primas y Materiales de Producción y Comercialización </t>
  </si>
  <si>
    <t>2.2 Materiales y Suministros</t>
  </si>
  <si>
    <t>2.3 Mobiliario y Equipo de Administración</t>
  </si>
  <si>
    <t xml:space="preserve">2.4 Mobiliario y Equipo Educacional y Recreativo </t>
  </si>
  <si>
    <t xml:space="preserve">2.5 Equipo e Instrumental Médico y de Laboratorio </t>
  </si>
  <si>
    <t xml:space="preserve">2.6 Vehículos y Equipo de Transporte </t>
  </si>
  <si>
    <t xml:space="preserve">2.7 Equipo de Defensa y Seguridad </t>
  </si>
  <si>
    <t xml:space="preserve">2.8 Maquinaria, Otros Equipos y Herramientas </t>
  </si>
  <si>
    <t xml:space="preserve">2.9 Activos Biológicos </t>
  </si>
  <si>
    <t xml:space="preserve">2.10 Bienes Inmuebles </t>
  </si>
  <si>
    <t xml:space="preserve">2.11 Activos Intangibles </t>
  </si>
  <si>
    <t>2.12 Obra Pública en Bienes de Dominio Público</t>
  </si>
  <si>
    <t xml:space="preserve">2.13 Obra Pública en Bienes Propios </t>
  </si>
  <si>
    <t xml:space="preserve">2.14 Acciones y Participaciones de Capital </t>
  </si>
  <si>
    <t xml:space="preserve">2.15 Compra de Títulos y Valores </t>
  </si>
  <si>
    <t xml:space="preserve">2.16 Concesión de Préstamos </t>
  </si>
  <si>
    <t xml:space="preserve">2.17 Inversiones en Fideicomisos, Mandatos y Otros Análogos </t>
  </si>
  <si>
    <t xml:space="preserve">2.18 Provisiones para Contingencias y Otras Erogaciones Especiales </t>
  </si>
  <si>
    <t xml:space="preserve">2.19 Amortización de la Deuda Pública </t>
  </si>
  <si>
    <t xml:space="preserve">2.20 Adeudos de Ejercicios Fiscales Anteriores (ADEFAS) </t>
  </si>
  <si>
    <t>2.21 Otros Egresos Presupuestales No Contables</t>
  </si>
  <si>
    <t>3.1 Estimaciones, Depreciaciones, Deterioros, Obsolescencia y Amortizaciones</t>
  </si>
  <si>
    <t>3.2 Provisiones</t>
  </si>
  <si>
    <t>3.3 Disminución de inventarios</t>
  </si>
  <si>
    <t>3.4 Aumento por insuficiencia de estimaciones por pérdida o deterioro u obsolescencia</t>
  </si>
  <si>
    <t>3.5 Aumento por insuficiencia de provisiones</t>
  </si>
  <si>
    <t>3.6 Otros Gastos</t>
  </si>
  <si>
    <t>3.7 Otros Gastos Contables No Presupuestales</t>
  </si>
  <si>
    <t>Conciliación entre los Ingresos Presupuestarios y Contables</t>
  </si>
  <si>
    <t>(Cifras en pesos)</t>
  </si>
  <si>
    <t>1. Ingresos Presupuestarios</t>
  </si>
  <si>
    <t>2. Más ingresos contables no presupuestarios</t>
  </si>
  <si>
    <t xml:space="preserve">2.1 Ingresos Financieros </t>
  </si>
  <si>
    <t>2.2 Incremento por Variación de Inventarios</t>
  </si>
  <si>
    <t>2.3 Disminución del exceso de estimaciones por pérdida o deterioro u obsolescencia</t>
  </si>
  <si>
    <t>2.4 Disminución del exceso de provisiones</t>
  </si>
  <si>
    <t>2.5 Otros ingresos y beneficios varios</t>
  </si>
  <si>
    <t xml:space="preserve"> 2.6 Otros ingresos contables no presupuestarios</t>
  </si>
  <si>
    <t>3. Menos ingresos presupuestarios no contables</t>
  </si>
  <si>
    <t>3.1 Aprovechamientos Patrimoniales</t>
  </si>
  <si>
    <t>3.2 Ingresos derivados de financiamientos</t>
  </si>
  <si>
    <t>3.3 Otros Ingresos presupuestarios no contables</t>
  </si>
  <si>
    <t>4. Ingresos Contables (4 = 1 + 2 - 3)</t>
  </si>
  <si>
    <t>NOTAS DE DESGLOSE</t>
  </si>
  <si>
    <t>1. Total de egresos presupuestarios</t>
  </si>
  <si>
    <t>3. Más Gastos Contables No Presupuestarios</t>
  </si>
  <si>
    <t>4. Total de Gasto Contable</t>
  </si>
  <si>
    <t>FEIEF</t>
  </si>
  <si>
    <t>Correspondiente del 1 de Enero al 31 de Diciembre de 2020</t>
  </si>
  <si>
    <t>TOTAL DE INGRESOS ACUM. AL 1 DE ENERO AL 31 DE DICIEMBRE   2020</t>
  </si>
  <si>
    <t>MUNICIPIO DE SAN SALVADOR HIDALGO, CAAMSSH Y DIF</t>
  </si>
  <si>
    <t>MUNICIPIO</t>
  </si>
  <si>
    <t>CAAMSSH</t>
  </si>
  <si>
    <t>DIF</t>
  </si>
  <si>
    <t>EGRESOS AL 31  DE DICIEMBRE  2020</t>
  </si>
  <si>
    <t>“Bajo protesta de decir verdad declaramos que las cifras contenidas en este estado financiero son veraces y contienen toda la información referente a la situación y/o los resultados del Municipio de San Salvador, CAAMSSH y DIF,  afirmando ser legalmente responsables de la autenticidad y veracidad de las mismas, y asimismo asumimos la responsabilidad derivada de cualquier declaración en falso sobre las mismas”</t>
  </si>
  <si>
    <t>SUMA CONSOLIDADA DE ACTIVO</t>
  </si>
  <si>
    <t>Los Estados Financieros del Municipio de San Salvador, CAAMSSH y DIF proveen de información financiera a el H Ayuntamiento  y a los ciudadanos del Municipio, a instancias del Gobierno como Secretaría de la Contraloria del Estado, Auditoria Superior del Estado de Hidalgo .</t>
  </si>
  <si>
    <t>El Municipio de San Salvador, CAAMSSH y DIF  dentro de sus politicas de control, interno se lleva un registro al dìà de todos los bienes muebles e inmuebles lo que permite reflejar un patrimonio del mismo lo màs real posible, el cual esta reflejado en el estado financiero correspondiente.</t>
  </si>
  <si>
    <t>TOTAL CAJA CONSOLIDADA</t>
  </si>
  <si>
    <t>TOTAL BANCOS CONSOLIDADOS</t>
  </si>
  <si>
    <t>TOTAL DERECHOS A RECIBIR EFECTIVO Y EQUIVALENTES Y BIENES O SERVICIOS A RECIBIR CONSOLIDADOS</t>
  </si>
  <si>
    <t>El saldo total de Activo corresponde a la consolidaciòn de las cifras del municipio de San Salvador, CAAMSSH y DIF y las partida mas representativa corresponde a la cuenta de bancos del H. Ayuntamiento por pagos pendientes por realizar por cocepto de obra publica y retenciones de obra. Cabe mencionar que el saldo de cuentas por cobrar de la CAAMSSH corresponde a saldo a favor de IVA de años anteriores.</t>
  </si>
  <si>
    <t>Bienes Inmuebles, Infraestructura y Construcciones en Proceso consolidado</t>
  </si>
  <si>
    <t>Bienes Muebles, Intangibles y Depreciaciones Consolidado</t>
  </si>
  <si>
    <t>C.P. JOSÈ ERNESTO MERA AZPEITIA</t>
  </si>
  <si>
    <t>C. AILED CABRERA ALDANA</t>
  </si>
  <si>
    <t>PROFR. ARMANDO AZPEITIA DÌAZ</t>
  </si>
  <si>
    <t>TESORERO MUNICIPAL</t>
  </si>
  <si>
    <t>SÌNDICO MUNICIPAL</t>
  </si>
  <si>
    <t>PRESIDENTE MUNICIPAL</t>
  </si>
  <si>
    <t>TOTALES</t>
  </si>
  <si>
    <t>CONCEPTO</t>
  </si>
  <si>
    <t>SUMA</t>
  </si>
  <si>
    <t>SUBTOTAL BIENES MUEBLES</t>
  </si>
  <si>
    <t>SUBTOTAL ACTIVOS INTANGIBLES</t>
  </si>
  <si>
    <t>SUBTOTAL DEPRECIACIÓN, DETERIORO Y AMORTIZACIÓN ACUMULADA DE BIENES</t>
  </si>
  <si>
    <t>SUMA DE PASIVO</t>
  </si>
  <si>
    <t xml:space="preserve">                            1.-Sustancia Económica</t>
  </si>
  <si>
    <t xml:space="preserve">                            2 .-Entes Públicos</t>
  </si>
  <si>
    <t>F.G.P.</t>
  </si>
  <si>
    <t>F.F.M.</t>
  </si>
  <si>
    <t>FOFIR</t>
  </si>
  <si>
    <t>FOCOM</t>
  </si>
  <si>
    <t>REPO AGUA</t>
  </si>
  <si>
    <t>FORTAMUN</t>
  </si>
  <si>
    <t>EFECTIVO</t>
  </si>
  <si>
    <t>EQUIPO E INSTRUMENTAL MÈDICO Y DE LABORATORIO</t>
  </si>
  <si>
    <t xml:space="preserve"> a) NOTAS DE DESGLOSE</t>
  </si>
  <si>
    <t>VALORES</t>
  </si>
  <si>
    <t>JUICIOS</t>
  </si>
  <si>
    <t>INVERSIÓN MEDIANTE PROYECTOS PARA PRESTACIÓN DE SERVICIOS (PPS) Y SIMILARES</t>
  </si>
  <si>
    <t>BIENES EN CONCESIONADOS O EN COMODATO</t>
  </si>
  <si>
    <t>AL 31 DE DICIEMBRE DE 2022</t>
  </si>
  <si>
    <t>ESTADO DE SITUACIÒN FINANCIERA: AL 31 DE DICIEMBRE DE 2022</t>
  </si>
  <si>
    <t>CISAN</t>
  </si>
  <si>
    <t>ISAN</t>
  </si>
  <si>
    <t>IEPS TABACO</t>
  </si>
  <si>
    <t>IEPS GASOLINA</t>
  </si>
  <si>
    <t>ISR</t>
  </si>
  <si>
    <t>REPO DEDUCCIONES</t>
  </si>
  <si>
    <t>ISR EBI</t>
  </si>
  <si>
    <t xml:space="preserve">INMUJER </t>
  </si>
  <si>
    <t>BBVA cta. 0118289921</t>
  </si>
  <si>
    <t>CUENTA 6049</t>
  </si>
  <si>
    <t>CUENTA 3433</t>
  </si>
  <si>
    <t>CUENTA 3433 RECURSO REINTEGRADO</t>
  </si>
  <si>
    <t>REPO RETENCIONES</t>
  </si>
  <si>
    <t>BBVA cta. 0116261600</t>
  </si>
  <si>
    <t>F.G.P</t>
  </si>
  <si>
    <t>REPO 1% RET.</t>
  </si>
  <si>
    <t>BBVA cta. 0114351193</t>
  </si>
  <si>
    <t>BBVA cta. 0108352496</t>
  </si>
  <si>
    <t>ANTICIPO A PROVEEDORES POR ADQUISICION DE BIENES INMUEBLES Y MUEBLES A CORTO PLAZO</t>
  </si>
  <si>
    <t xml:space="preserve">ANTICIPO A CONTRATISTAS POR OBRA PUBLICA </t>
  </si>
  <si>
    <t>Suma</t>
  </si>
  <si>
    <t>TOTAL PASIVO CONSOLIDADO</t>
  </si>
  <si>
    <t>TOTAL ESTADO DE ACTIVIDADES CONSOLIDADO</t>
  </si>
  <si>
    <t>HACIENDA PUBLICA/PATRIMONIO NETO FINAL</t>
  </si>
  <si>
    <t>VARIACIONES DE LA HACIENDA PUBLICA/PATRIMONIO GENERADO</t>
  </si>
  <si>
    <t>TOTAL ESTADO DE VARIACION EN LA HACIENDA PUBLICA CONSOLIDADO</t>
  </si>
  <si>
    <t>ESTADO DE FLUJO DE EFECTIVO CONSOLIDADO</t>
  </si>
  <si>
    <t>1. TOTAL DE INGRESOS PRESUPUESTARIOS</t>
  </si>
  <si>
    <t>2. MAS INGRESOS CONTABLES NO PRESUPUESTALES</t>
  </si>
  <si>
    <t>2.1 INGRESOS FINANCIEROS</t>
  </si>
  <si>
    <t>2.2 INCREMENTO POR VARIACION DE INVENTARIO</t>
  </si>
  <si>
    <t>2.3 DISMINUCIÓN DEL EXCESO DE ESTIMACIONES POR PÉRDIDA O DETERIORO U OBSOLESCENCIA</t>
  </si>
  <si>
    <t>2.4 DISMINUCIÓN DEL EXCESO DE PROVISIONES</t>
  </si>
  <si>
    <t>2.5 OTROS INGRESOS Y BENEFICIOS VARIOS</t>
  </si>
  <si>
    <t>2.6 OTROS INGRESOS CONTABLES NO PRESUPUESTARIOS</t>
  </si>
  <si>
    <t>3. MENOS INGRESOS PRESUPUESTARIOS NO CONTABLES</t>
  </si>
  <si>
    <t>3.1 APROVECHAMIENTOS PATRIMONIALES</t>
  </si>
  <si>
    <t>3.2 INGRESOS DERIVADOS DE FINANCIAMIENTOS</t>
  </si>
  <si>
    <t>3.3 OTROS INGRESOS PRESUPUESTARIOS NO CONTABLES</t>
  </si>
  <si>
    <t xml:space="preserve">4. TOTAL DE INGRESOS CONTABLES
</t>
  </si>
  <si>
    <t>CONCILIACIÓN ENTRE LOS EGRESOS PRESUPUESTARIOS Y LOS GASTOS CONTABLES</t>
  </si>
  <si>
    <t>1.-TOTAL DE EGRESOS PRESUPUESTARIOS</t>
  </si>
  <si>
    <t>2. MENOS EGRESOS PRESUPUESTARIOS NO CONTABLES</t>
  </si>
  <si>
    <t>2.1 MATERIAS PRIMAS Y MATERIALES DE PRODUCCIÓN Y COMERCIALIZACIÓN</t>
  </si>
  <si>
    <t>2.2 MATERIALES Y SUMINISTROS</t>
  </si>
  <si>
    <t>2.3 Mobiliario y equipo de administración</t>
  </si>
  <si>
    <t>2.4 Mobiliario y equipo educacional y recreativo</t>
  </si>
  <si>
    <t>2.5 Equipo e instrumental médico y de laboratorio</t>
  </si>
  <si>
    <t>2.6 Vehículos y equipo de transporte</t>
  </si>
  <si>
    <t>2.7 Equipo de defensa y seguridad</t>
  </si>
  <si>
    <t>2.8 Maquinaria, otros equipos y herramientas</t>
  </si>
  <si>
    <t>2.9 Activos Biológicos</t>
  </si>
  <si>
    <t>2.10 Bienes inmuebles</t>
  </si>
  <si>
    <t xml:space="preserve">2.11 Activos intangibles
</t>
  </si>
  <si>
    <t>2.12 Obra pública en bienes de dominio público</t>
  </si>
  <si>
    <t>2.13 Obra pública en bienes propios</t>
  </si>
  <si>
    <t>2.14 Acciones y participaciones de capital</t>
  </si>
  <si>
    <t>2.15 Compra de títulos y valores</t>
  </si>
  <si>
    <t>2.16 Concesión de préstamos</t>
  </si>
  <si>
    <t>2.17 Inversiones en fideicomisos, mandatos y otros análogos</t>
  </si>
  <si>
    <t>2.18 Provisiones para contingencias y otras erogaciones especiales</t>
  </si>
  <si>
    <t>2.19 Amortización de la deuda pública</t>
  </si>
  <si>
    <t>2.20 Adeudos de ejercicios fiscales anteriores (ADEFAS)</t>
  </si>
  <si>
    <t>2.21 OTROS EGRESOS PRESUPUESTARIOS NO CONTABLES</t>
  </si>
  <si>
    <t>3. MÁS GASTOS CONTABLES NO PRESUPUESTARIOS</t>
  </si>
  <si>
    <t>3.1 ESTIMACIONES, DEPRECIACIONES, DETERIOROS, OBSOLESCENCIA Y AMORTIZACIONES</t>
  </si>
  <si>
    <t>3.2 PROVISIONES</t>
  </si>
  <si>
    <t>3.3 DISMINUCIÓN DE INVENTARIOS</t>
  </si>
  <si>
    <t>3.4 AUMENTO POR INSUFICIENCIA DE ESTIMACIONES POR PÉRDIDA O DETERIORO U OBSOLESCENCIA</t>
  </si>
  <si>
    <t>3.5 AUMENTO POR INSUFICIENCIA DE PROVISIONES</t>
  </si>
  <si>
    <t>3.6 OTROS GASTOS</t>
  </si>
  <si>
    <t>3.7 OTROS GASTOS CONTABLES NO PRESUPUESTARIOS</t>
  </si>
  <si>
    <t>4. TOTAL DE GASTOS CONTABLES</t>
  </si>
  <si>
    <t>CONCILIACIÓN ENTRE LOS INGRESOS PRESUPUESTARIOS Y CONTABLES, ASÍ COMO ENTRE LOS EGRESOS PRESUPUESTARIOS Y LOS GASTOS CONTABLES</t>
  </si>
  <si>
    <t>SUMA CONSOLIDADA</t>
  </si>
  <si>
    <t>c)     Ejercicio Fiscal 2022  Enero-Diciembre</t>
  </si>
  <si>
    <r>
      <t>Introducción</t>
    </r>
    <r>
      <rPr>
        <sz val="13"/>
        <color rgb="FF000000"/>
        <rFont val="Cambria"/>
        <family val="1"/>
        <scheme val="major"/>
      </rPr>
      <t>.</t>
    </r>
  </si>
  <si>
    <r>
      <t xml:space="preserve">f)      </t>
    </r>
    <r>
      <rPr>
        <u/>
        <sz val="13"/>
        <color rgb="FF000000"/>
        <rFont val="Cambria"/>
        <family val="1"/>
        <scheme val="major"/>
      </rPr>
      <t>Impuesto Sobre la Renta</t>
    </r>
  </si>
  <si>
    <t>b) NOTAS DE MEMORIA (CUENTAS DE ORDEN )</t>
  </si>
  <si>
    <t xml:space="preserve">
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BIEN, PARA CONSIGNAR SUS DERECHOS O RESPONSABILIDADES CONTINGENTES QUE PUEDAN, O NO, PRESENTARSE EN EL FUTURO.
</t>
  </si>
  <si>
    <t>CUENTAS DE ORDEN CONTABLES Y PRESUPUESTARIAS:</t>
  </si>
  <si>
    <t>EMISIÒN DE OBLIGACIONES</t>
  </si>
  <si>
    <t>AVALES Y GARANTIAS</t>
  </si>
  <si>
    <t>TOTAL CUENTAS DE ORDEN</t>
  </si>
  <si>
    <t>c) NOTAS DE GESTION ADMINISTRATIVA.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</si>
</sst>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&quot;$&quot;\ #,###,###.00"/>
    <numFmt numFmtId="165" formatCode="&quot;$&quot;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2"/>
      <color theme="1"/>
      <name val="Cambria"/>
      <family val="1"/>
    </font>
    <font>
      <b/>
      <sz val="13"/>
      <color theme="1"/>
      <name val="Cambria"/>
      <family val="1"/>
      <scheme val="major"/>
    </font>
    <font>
      <sz val="13"/>
      <color theme="1"/>
      <name val="Cambria"/>
      <family val="1"/>
      <scheme val="major"/>
    </font>
    <font>
      <b/>
      <u/>
      <sz val="13"/>
      <color theme="1"/>
      <name val="Cambria"/>
      <family val="1"/>
      <scheme val="major"/>
    </font>
    <font>
      <b/>
      <i/>
      <sz val="13"/>
      <color theme="1"/>
      <name val="Cambria"/>
      <family val="1"/>
      <scheme val="major"/>
    </font>
    <font>
      <b/>
      <sz val="13"/>
      <name val="Cambria"/>
      <family val="1"/>
      <scheme val="major"/>
    </font>
    <font>
      <sz val="13"/>
      <color rgb="FF000000"/>
      <name val="Cambria"/>
      <family val="1"/>
      <scheme val="major"/>
    </font>
    <font>
      <b/>
      <sz val="13"/>
      <color rgb="FF000000"/>
      <name val="Cambria"/>
      <family val="1"/>
      <scheme val="major"/>
    </font>
    <font>
      <b/>
      <u val="singleAccounting"/>
      <sz val="13"/>
      <color theme="1"/>
      <name val="Cambria"/>
      <family val="1"/>
      <scheme val="major"/>
    </font>
    <font>
      <u/>
      <sz val="13"/>
      <color rgb="FF000000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287">
    <xf numFmtId="0" fontId="0" fillId="0" borderId="0" xfId="0"/>
    <xf numFmtId="0" fontId="5" fillId="0" borderId="0" xfId="0" applyFont="1"/>
    <xf numFmtId="4" fontId="2" fillId="0" borderId="0" xfId="0" applyNumberFormat="1" applyFont="1" applyAlignment="1">
      <alignment horizontal="right"/>
    </xf>
    <xf numFmtId="4" fontId="3" fillId="3" borderId="5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4" borderId="0" xfId="0" applyFont="1" applyFill="1"/>
    <xf numFmtId="0" fontId="5" fillId="4" borderId="0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7" fillId="0" borderId="0" xfId="0" applyFont="1" applyAlignment="1">
      <alignment vertical="center" wrapText="1"/>
    </xf>
    <xf numFmtId="0" fontId="6" fillId="0" borderId="2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left" vertical="center" wrapText="1" indent="1"/>
    </xf>
    <xf numFmtId="4" fontId="5" fillId="0" borderId="0" xfId="0" applyNumberFormat="1" applyFont="1" applyAlignment="1">
      <alignment horizontal="right"/>
    </xf>
    <xf numFmtId="4" fontId="8" fillId="3" borderId="5" xfId="0" applyNumberFormat="1" applyFont="1" applyFill="1" applyBorder="1" applyAlignment="1">
      <alignment horizontal="right" vertical="center"/>
    </xf>
    <xf numFmtId="4" fontId="2" fillId="4" borderId="0" xfId="0" applyNumberFormat="1" applyFont="1" applyFill="1" applyBorder="1" applyAlignment="1">
      <alignment horizontal="right"/>
    </xf>
    <xf numFmtId="4" fontId="2" fillId="4" borderId="0" xfId="0" applyNumberFormat="1" applyFont="1" applyFill="1" applyAlignment="1">
      <alignment horizontal="right"/>
    </xf>
    <xf numFmtId="4" fontId="2" fillId="4" borderId="5" xfId="0" applyNumberFormat="1" applyFont="1" applyFill="1" applyBorder="1" applyAlignment="1">
      <alignment horizontal="right"/>
    </xf>
    <xf numFmtId="4" fontId="4" fillId="4" borderId="4" xfId="0" applyNumberFormat="1" applyFont="1" applyFill="1" applyBorder="1" applyAlignment="1">
      <alignment horizontal="right" vertical="center"/>
    </xf>
    <xf numFmtId="0" fontId="4" fillId="4" borderId="2" xfId="0" applyFont="1" applyFill="1" applyBorder="1" applyAlignment="1">
      <alignment horizontal="left" vertical="center" wrapText="1" indent="1"/>
    </xf>
    <xf numFmtId="0" fontId="4" fillId="4" borderId="4" xfId="0" applyFont="1" applyFill="1" applyBorder="1" applyAlignment="1">
      <alignment horizontal="left" vertical="center" wrapText="1" indent="1"/>
    </xf>
    <xf numFmtId="4" fontId="4" fillId="4" borderId="5" xfId="0" applyNumberFormat="1" applyFont="1" applyFill="1" applyBorder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4" fillId="4" borderId="2" xfId="0" applyFont="1" applyFill="1" applyBorder="1" applyAlignment="1">
      <alignment horizontal="left" vertical="center" indent="1"/>
    </xf>
    <xf numFmtId="4" fontId="5" fillId="0" borderId="5" xfId="0" applyNumberFormat="1" applyFont="1" applyBorder="1" applyAlignment="1">
      <alignment horizontal="right"/>
    </xf>
    <xf numFmtId="4" fontId="8" fillId="0" borderId="5" xfId="0" applyNumberFormat="1" applyFont="1" applyBorder="1" applyAlignment="1">
      <alignment horizontal="right" vertical="center"/>
    </xf>
    <xf numFmtId="4" fontId="6" fillId="0" borderId="5" xfId="0" applyNumberFormat="1" applyFont="1" applyBorder="1" applyAlignment="1">
      <alignment horizontal="right" vertical="center"/>
    </xf>
    <xf numFmtId="4" fontId="5" fillId="0" borderId="0" xfId="0" applyNumberFormat="1" applyFont="1" applyAlignment="1">
      <alignment horizontal="right" vertical="center" wrapText="1"/>
    </xf>
    <xf numFmtId="0" fontId="4" fillId="4" borderId="5" xfId="0" applyFont="1" applyFill="1" applyBorder="1" applyAlignment="1">
      <alignment horizontal="left" vertical="center" wrapText="1" indent="1"/>
    </xf>
    <xf numFmtId="0" fontId="4" fillId="4" borderId="5" xfId="0" applyFont="1" applyFill="1" applyBorder="1" applyAlignment="1">
      <alignment horizontal="left" vertical="center" indent="1"/>
    </xf>
    <xf numFmtId="0" fontId="10" fillId="4" borderId="1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2" fillId="4" borderId="0" xfId="0" applyFont="1" applyFill="1" applyBorder="1"/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0" fillId="0" borderId="12" xfId="0" applyFont="1" applyBorder="1" applyAlignment="1">
      <alignment horizontal="center" vertical="center"/>
    </xf>
    <xf numFmtId="0" fontId="8" fillId="3" borderId="2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5" fillId="0" borderId="0" xfId="0" applyFont="1" applyBorder="1"/>
    <xf numFmtId="0" fontId="8" fillId="0" borderId="5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5" borderId="0" xfId="0" applyFont="1" applyFill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3" fillId="5" borderId="0" xfId="0" applyFont="1" applyFill="1" applyAlignment="1">
      <alignment vertical="center"/>
    </xf>
    <xf numFmtId="0" fontId="13" fillId="5" borderId="0" xfId="0" applyFont="1" applyFill="1" applyAlignment="1">
      <alignment horizontal="center" vertical="center"/>
    </xf>
    <xf numFmtId="0" fontId="14" fillId="0" borderId="0" xfId="0" applyFont="1" applyFill="1"/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3" fillId="0" borderId="0" xfId="0" applyFont="1"/>
    <xf numFmtId="0" fontId="16" fillId="0" borderId="0" xfId="0" applyFont="1" applyAlignment="1">
      <alignment vertical="center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left" vertical="top" wrapText="1"/>
    </xf>
    <xf numFmtId="0" fontId="13" fillId="0" borderId="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44" fontId="13" fillId="0" borderId="5" xfId="1" applyFont="1" applyBorder="1" applyAlignment="1">
      <alignment horizontal="center" vertical="center"/>
    </xf>
    <xf numFmtId="44" fontId="13" fillId="0" borderId="2" xfId="1" applyFont="1" applyBorder="1" applyAlignment="1">
      <alignment horizontal="center" vertical="center"/>
    </xf>
    <xf numFmtId="44" fontId="13" fillId="0" borderId="4" xfId="1" applyFont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4" fillId="0" borderId="2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44" fontId="13" fillId="0" borderId="5" xfId="1" applyFont="1" applyBorder="1" applyAlignment="1">
      <alignment vertical="center"/>
    </xf>
    <xf numFmtId="0" fontId="14" fillId="0" borderId="0" xfId="0" applyFont="1" applyAlignment="1">
      <alignment vertical="center" wrapText="1"/>
    </xf>
    <xf numFmtId="44" fontId="14" fillId="0" borderId="5" xfId="1" applyFont="1" applyBorder="1" applyAlignment="1">
      <alignment vertical="center"/>
    </xf>
    <xf numFmtId="44" fontId="14" fillId="0" borderId="2" xfId="1" applyFont="1" applyBorder="1" applyAlignment="1">
      <alignment horizontal="center" vertical="center"/>
    </xf>
    <xf numFmtId="44" fontId="14" fillId="0" borderId="4" xfId="1" applyFont="1" applyBorder="1" applyAlignment="1">
      <alignment horizontal="center" vertical="center"/>
    </xf>
    <xf numFmtId="0" fontId="14" fillId="0" borderId="0" xfId="0" applyFont="1" applyAlignment="1">
      <alignment vertical="top" wrapText="1"/>
    </xf>
    <xf numFmtId="44" fontId="14" fillId="0" borderId="0" xfId="1" applyFont="1"/>
    <xf numFmtId="44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44" fontId="13" fillId="0" borderId="5" xfId="1" applyFont="1" applyBorder="1" applyAlignment="1">
      <alignment horizontal="center"/>
    </xf>
    <xf numFmtId="44" fontId="13" fillId="0" borderId="2" xfId="1" applyFont="1" applyBorder="1" applyAlignment="1">
      <alignment horizontal="center"/>
    </xf>
    <xf numFmtId="44" fontId="13" fillId="0" borderId="4" xfId="1" applyFont="1" applyBorder="1" applyAlignment="1">
      <alignment horizontal="center"/>
    </xf>
    <xf numFmtId="0" fontId="14" fillId="0" borderId="5" xfId="0" applyFont="1" applyBorder="1" applyAlignment="1">
      <alignment horizontal="center" vertical="center"/>
    </xf>
    <xf numFmtId="0" fontId="14" fillId="0" borderId="2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44" fontId="14" fillId="0" borderId="5" xfId="1" applyFont="1" applyFill="1" applyBorder="1"/>
    <xf numFmtId="44" fontId="14" fillId="0" borderId="0" xfId="1" applyFont="1" applyAlignment="1">
      <alignment vertical="center"/>
    </xf>
    <xf numFmtId="44" fontId="14" fillId="0" borderId="0" xfId="0" applyNumberFormat="1" applyFont="1" applyAlignment="1">
      <alignment vertical="center"/>
    </xf>
    <xf numFmtId="44" fontId="14" fillId="0" borderId="5" xfId="1" applyFont="1" applyFill="1" applyBorder="1" applyAlignment="1">
      <alignment vertical="center"/>
    </xf>
    <xf numFmtId="0" fontId="14" fillId="0" borderId="14" xfId="0" applyFont="1" applyBorder="1" applyAlignment="1"/>
    <xf numFmtId="0" fontId="14" fillId="0" borderId="5" xfId="0" applyFont="1" applyBorder="1" applyAlignment="1"/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44" fontId="14" fillId="0" borderId="0" xfId="1" applyFont="1" applyFill="1" applyBorder="1" applyAlignment="1">
      <alignment vertical="center"/>
    </xf>
    <xf numFmtId="44" fontId="14" fillId="0" borderId="0" xfId="1" applyFont="1" applyBorder="1" applyAlignment="1">
      <alignment vertical="center"/>
    </xf>
    <xf numFmtId="44" fontId="13" fillId="0" borderId="0" xfId="1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44" fontId="13" fillId="0" borderId="5" xfId="1" applyFont="1" applyFill="1" applyBorder="1" applyAlignment="1">
      <alignment vertical="center"/>
    </xf>
    <xf numFmtId="0" fontId="14" fillId="0" borderId="0" xfId="0" applyFont="1" applyAlignment="1">
      <alignment horizontal="center"/>
    </xf>
    <xf numFmtId="44" fontId="14" fillId="0" borderId="0" xfId="1" applyFont="1" applyFill="1"/>
    <xf numFmtId="44" fontId="13" fillId="0" borderId="0" xfId="1" applyFont="1" applyFill="1" applyAlignment="1">
      <alignment horizontal="center" vertical="center"/>
    </xf>
    <xf numFmtId="4" fontId="14" fillId="0" borderId="0" xfId="0" applyNumberFormat="1" applyFont="1" applyFill="1"/>
    <xf numFmtId="4" fontId="14" fillId="0" borderId="0" xfId="0" applyNumberFormat="1" applyFont="1"/>
    <xf numFmtId="4" fontId="13" fillId="0" borderId="0" xfId="0" applyNumberFormat="1" applyFont="1"/>
    <xf numFmtId="44" fontId="14" fillId="0" borderId="0" xfId="0" applyNumberFormat="1" applyFont="1"/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44" fontId="13" fillId="0" borderId="4" xfId="1" applyFont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49" fontId="14" fillId="0" borderId="2" xfId="0" applyNumberFormat="1" applyFont="1" applyBorder="1" applyAlignment="1">
      <alignment vertical="center"/>
    </xf>
    <xf numFmtId="49" fontId="14" fillId="0" borderId="3" xfId="0" applyNumberFormat="1" applyFont="1" applyBorder="1" applyAlignment="1">
      <alignment vertical="center"/>
    </xf>
    <xf numFmtId="44" fontId="14" fillId="0" borderId="2" xfId="1" applyFont="1" applyFill="1" applyBorder="1" applyAlignment="1">
      <alignment horizontal="center" vertical="center"/>
    </xf>
    <xf numFmtId="44" fontId="14" fillId="0" borderId="4" xfId="1" applyFont="1" applyFill="1" applyBorder="1" applyAlignment="1">
      <alignment horizontal="center" vertical="center"/>
    </xf>
    <xf numFmtId="49" fontId="13" fillId="0" borderId="2" xfId="0" applyNumberFormat="1" applyFont="1" applyBorder="1" applyAlignment="1">
      <alignment horizontal="right" vertical="center"/>
    </xf>
    <xf numFmtId="49" fontId="13" fillId="0" borderId="3" xfId="0" applyNumberFormat="1" applyFont="1" applyBorder="1" applyAlignment="1">
      <alignment horizontal="right" vertical="center"/>
    </xf>
    <xf numFmtId="44" fontId="13" fillId="0" borderId="5" xfId="0" applyNumberFormat="1" applyFont="1" applyBorder="1" applyAlignment="1">
      <alignment vertical="center"/>
    </xf>
    <xf numFmtId="44" fontId="13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Border="1" applyAlignment="1">
      <alignment horizontal="right" vertical="center"/>
    </xf>
    <xf numFmtId="44" fontId="13" fillId="0" borderId="0" xfId="1" applyFont="1" applyFill="1" applyBorder="1" applyAlignment="1">
      <alignment vertical="center"/>
    </xf>
    <xf numFmtId="44" fontId="13" fillId="0" borderId="0" xfId="0" applyNumberFormat="1" applyFont="1" applyBorder="1" applyAlignment="1">
      <alignment vertical="center"/>
    </xf>
    <xf numFmtId="44" fontId="13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44" fontId="13" fillId="0" borderId="0" xfId="1" applyFont="1" applyAlignment="1">
      <alignment vertical="center"/>
    </xf>
    <xf numFmtId="44" fontId="13" fillId="0" borderId="0" xfId="1" applyFont="1"/>
    <xf numFmtId="2" fontId="14" fillId="0" borderId="0" xfId="0" applyNumberFormat="1" applyFont="1"/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0" borderId="0" xfId="0" applyFont="1"/>
    <xf numFmtId="0" fontId="17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vertical="top" wrapText="1"/>
    </xf>
    <xf numFmtId="0" fontId="13" fillId="0" borderId="0" xfId="0" applyFont="1" applyAlignment="1">
      <alignment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left"/>
    </xf>
    <xf numFmtId="49" fontId="14" fillId="0" borderId="3" xfId="0" applyNumberFormat="1" applyFont="1" applyFill="1" applyBorder="1" applyAlignment="1">
      <alignment horizontal="left"/>
    </xf>
    <xf numFmtId="49" fontId="14" fillId="0" borderId="4" xfId="0" applyNumberFormat="1" applyFont="1" applyFill="1" applyBorder="1" applyAlignment="1">
      <alignment horizontal="left"/>
    </xf>
    <xf numFmtId="44" fontId="14" fillId="0" borderId="5" xfId="1" applyFont="1" applyFill="1" applyBorder="1" applyAlignment="1"/>
    <xf numFmtId="44" fontId="14" fillId="0" borderId="5" xfId="1" applyFont="1" applyFill="1" applyBorder="1" applyAlignment="1">
      <alignment horizontal="center"/>
    </xf>
    <xf numFmtId="164" fontId="14" fillId="0" borderId="9" xfId="0" applyNumberFormat="1" applyFont="1" applyFill="1" applyBorder="1" applyAlignment="1"/>
    <xf numFmtId="4" fontId="14" fillId="0" borderId="0" xfId="0" applyNumberFormat="1" applyFont="1" applyFill="1" applyBorder="1" applyAlignment="1"/>
    <xf numFmtId="49" fontId="14" fillId="0" borderId="2" xfId="0" applyNumberFormat="1" applyFont="1" applyFill="1" applyBorder="1" applyAlignment="1">
      <alignment horizontal="left" vertical="center"/>
    </xf>
    <xf numFmtId="49" fontId="14" fillId="0" borderId="3" xfId="0" applyNumberFormat="1" applyFont="1" applyFill="1" applyBorder="1" applyAlignment="1">
      <alignment horizontal="left" vertical="center"/>
    </xf>
    <xf numFmtId="49" fontId="14" fillId="0" borderId="4" xfId="0" applyNumberFormat="1" applyFont="1" applyFill="1" applyBorder="1" applyAlignment="1">
      <alignment horizontal="left" vertical="center"/>
    </xf>
    <xf numFmtId="164" fontId="14" fillId="0" borderId="9" xfId="0" applyNumberFormat="1" applyFont="1" applyFill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49" fontId="14" fillId="0" borderId="2" xfId="0" applyNumberFormat="1" applyFont="1" applyFill="1" applyBorder="1" applyAlignment="1">
      <alignment horizontal="left" vertical="center" wrapText="1"/>
    </xf>
    <xf numFmtId="49" fontId="14" fillId="0" borderId="3" xfId="0" applyNumberFormat="1" applyFont="1" applyFill="1" applyBorder="1" applyAlignment="1">
      <alignment horizontal="left" vertical="center" wrapText="1"/>
    </xf>
    <xf numFmtId="49" fontId="14" fillId="0" borderId="4" xfId="0" applyNumberFormat="1" applyFont="1" applyFill="1" applyBorder="1" applyAlignment="1">
      <alignment horizontal="left" vertical="center" wrapText="1"/>
    </xf>
    <xf numFmtId="49" fontId="13" fillId="0" borderId="2" xfId="0" applyNumberFormat="1" applyFont="1" applyFill="1" applyBorder="1" applyAlignment="1">
      <alignment horizontal="left" vertical="center" wrapText="1"/>
    </xf>
    <xf numFmtId="49" fontId="13" fillId="0" borderId="3" xfId="0" applyNumberFormat="1" applyFont="1" applyFill="1" applyBorder="1" applyAlignment="1">
      <alignment horizontal="left" vertical="center" wrapText="1"/>
    </xf>
    <xf numFmtId="49" fontId="13" fillId="0" borderId="4" xfId="0" applyNumberFormat="1" applyFont="1" applyFill="1" applyBorder="1" applyAlignment="1">
      <alignment horizontal="left" vertical="center" wrapText="1"/>
    </xf>
    <xf numFmtId="44" fontId="13" fillId="0" borderId="5" xfId="1" applyFont="1" applyFill="1" applyBorder="1" applyAlignment="1"/>
    <xf numFmtId="44" fontId="13" fillId="0" borderId="2" xfId="1" applyFont="1" applyFill="1" applyBorder="1" applyAlignment="1">
      <alignment horizontal="center"/>
    </xf>
    <xf numFmtId="44" fontId="13" fillId="0" borderId="4" xfId="1" applyFont="1" applyFill="1" applyBorder="1" applyAlignment="1">
      <alignment horizontal="center"/>
    </xf>
    <xf numFmtId="164" fontId="13" fillId="0" borderId="9" xfId="1" applyNumberFormat="1" applyFont="1" applyFill="1" applyBorder="1" applyAlignment="1"/>
    <xf numFmtId="44" fontId="13" fillId="0" borderId="0" xfId="1" applyFont="1" applyFill="1" applyBorder="1" applyAlignment="1"/>
    <xf numFmtId="49" fontId="14" fillId="0" borderId="0" xfId="0" applyNumberFormat="1" applyFont="1" applyFill="1" applyBorder="1" applyAlignment="1">
      <alignment horizontal="right"/>
    </xf>
    <xf numFmtId="4" fontId="14" fillId="0" borderId="0" xfId="0" applyNumberFormat="1" applyFont="1" applyFill="1" applyBorder="1" applyAlignment="1"/>
    <xf numFmtId="44" fontId="15" fillId="0" borderId="0" xfId="1" applyFont="1"/>
    <xf numFmtId="165" fontId="14" fillId="0" borderId="0" xfId="0" applyNumberFormat="1" applyFont="1"/>
    <xf numFmtId="49" fontId="14" fillId="0" borderId="0" xfId="0" applyNumberFormat="1" applyFont="1" applyFill="1" applyBorder="1" applyAlignment="1">
      <alignment horizontal="right" vertical="center"/>
    </xf>
    <xf numFmtId="4" fontId="14" fillId="0" borderId="0" xfId="0" applyNumberFormat="1" applyFont="1" applyFill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44" fontId="14" fillId="0" borderId="5" xfId="1" applyFont="1" applyFill="1" applyBorder="1" applyAlignment="1">
      <alignment horizontal="left" vertical="center"/>
    </xf>
    <xf numFmtId="44" fontId="14" fillId="0" borderId="9" xfId="1" applyFont="1" applyFill="1" applyBorder="1" applyAlignment="1">
      <alignment horizontal="left" vertical="center"/>
    </xf>
    <xf numFmtId="44" fontId="14" fillId="0" borderId="0" xfId="1" applyFont="1" applyFill="1" applyBorder="1" applyAlignment="1">
      <alignment horizontal="left" vertical="center"/>
    </xf>
    <xf numFmtId="164" fontId="14" fillId="0" borderId="0" xfId="0" applyNumberFormat="1" applyFont="1" applyFill="1" applyBorder="1" applyAlignment="1">
      <alignment horizontal="left" vertical="center"/>
    </xf>
    <xf numFmtId="49" fontId="13" fillId="0" borderId="2" xfId="0" applyNumberFormat="1" applyFont="1" applyFill="1" applyBorder="1" applyAlignment="1">
      <alignment horizontal="left" vertical="center"/>
    </xf>
    <xf numFmtId="49" fontId="13" fillId="0" borderId="3" xfId="0" applyNumberFormat="1" applyFont="1" applyFill="1" applyBorder="1" applyAlignment="1">
      <alignment horizontal="left" vertical="center"/>
    </xf>
    <xf numFmtId="49" fontId="13" fillId="0" borderId="4" xfId="0" applyNumberFormat="1" applyFont="1" applyFill="1" applyBorder="1" applyAlignment="1">
      <alignment horizontal="left" vertical="center"/>
    </xf>
    <xf numFmtId="44" fontId="13" fillId="0" borderId="5" xfId="1" applyFont="1" applyFill="1" applyBorder="1" applyAlignment="1">
      <alignment horizontal="left" vertical="center"/>
    </xf>
    <xf numFmtId="44" fontId="13" fillId="0" borderId="2" xfId="1" applyFont="1" applyFill="1" applyBorder="1" applyAlignment="1">
      <alignment horizontal="center" vertical="center"/>
    </xf>
    <xf numFmtId="44" fontId="13" fillId="0" borderId="4" xfId="1" applyFont="1" applyFill="1" applyBorder="1" applyAlignment="1">
      <alignment horizontal="center" vertical="center"/>
    </xf>
    <xf numFmtId="44" fontId="13" fillId="0" borderId="9" xfId="1" applyFont="1" applyFill="1" applyBorder="1" applyAlignment="1">
      <alignment horizontal="left" vertical="center"/>
    </xf>
    <xf numFmtId="44" fontId="13" fillId="0" borderId="0" xfId="1" applyFont="1" applyFill="1" applyBorder="1" applyAlignment="1">
      <alignment horizontal="left" vertical="center"/>
    </xf>
    <xf numFmtId="44" fontId="14" fillId="0" borderId="0" xfId="0" applyNumberFormat="1" applyFont="1" applyAlignment="1">
      <alignment horizontal="left" vertical="center"/>
    </xf>
    <xf numFmtId="44" fontId="13" fillId="0" borderId="9" xfId="1" applyFont="1" applyFill="1" applyBorder="1" applyAlignment="1"/>
    <xf numFmtId="44" fontId="13" fillId="0" borderId="0" xfId="1" applyFont="1" applyFill="1" applyBorder="1" applyAlignment="1"/>
    <xf numFmtId="0" fontId="18" fillId="0" borderId="0" xfId="0" applyFont="1" applyFill="1" applyBorder="1" applyAlignment="1">
      <alignment horizontal="left" vertical="top"/>
    </xf>
    <xf numFmtId="49" fontId="13" fillId="0" borderId="0" xfId="0" applyNumberFormat="1" applyFont="1" applyFill="1" applyBorder="1" applyAlignment="1">
      <alignment horizontal="right"/>
    </xf>
    <xf numFmtId="0" fontId="19" fillId="0" borderId="0" xfId="0" applyFont="1" applyFill="1" applyBorder="1" applyAlignment="1">
      <alignment horizontal="center" vertical="center" wrapText="1"/>
    </xf>
    <xf numFmtId="44" fontId="13" fillId="0" borderId="0" xfId="1" applyFont="1" applyFill="1" applyBorder="1" applyAlignment="1">
      <alignment horizontal="left"/>
    </xf>
    <xf numFmtId="44" fontId="13" fillId="0" borderId="0" xfId="1" applyFont="1" applyFill="1" applyBorder="1" applyAlignment="1">
      <alignment horizontal="right"/>
    </xf>
    <xf numFmtId="0" fontId="19" fillId="0" borderId="0" xfId="0" applyFont="1" applyFill="1" applyBorder="1" applyAlignment="1">
      <alignment horizontal="left" vertical="top"/>
    </xf>
    <xf numFmtId="44" fontId="15" fillId="0" borderId="0" xfId="1" applyFont="1" applyFill="1" applyBorder="1" applyAlignment="1">
      <alignment horizontal="right"/>
    </xf>
    <xf numFmtId="0" fontId="15" fillId="0" borderId="0" xfId="0" applyFont="1"/>
    <xf numFmtId="0" fontId="14" fillId="0" borderId="0" xfId="0" applyFont="1" applyAlignment="1">
      <alignment vertical="justify" wrapText="1"/>
    </xf>
    <xf numFmtId="44" fontId="14" fillId="0" borderId="0" xfId="1" applyFont="1" applyAlignment="1">
      <alignment horizontal="left" vertical="center"/>
    </xf>
    <xf numFmtId="49" fontId="14" fillId="0" borderId="5" xfId="0" applyNumberFormat="1" applyFont="1" applyFill="1" applyBorder="1" applyAlignment="1">
      <alignment horizontal="left" vertical="center"/>
    </xf>
    <xf numFmtId="0" fontId="13" fillId="2" borderId="0" xfId="0" applyFont="1" applyFill="1" applyAlignment="1"/>
    <xf numFmtId="44" fontId="14" fillId="0" borderId="7" xfId="1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44" fontId="20" fillId="0" borderId="0" xfId="1" applyFont="1"/>
    <xf numFmtId="44" fontId="20" fillId="0" borderId="0" xfId="1" applyFont="1" applyAlignment="1">
      <alignment horizontal="center" vertical="center" wrapText="1"/>
    </xf>
    <xf numFmtId="44" fontId="13" fillId="0" borderId="0" xfId="1" applyFont="1" applyBorder="1"/>
    <xf numFmtId="44" fontId="13" fillId="0" borderId="0" xfId="0" applyNumberFormat="1" applyFont="1"/>
    <xf numFmtId="4" fontId="14" fillId="0" borderId="0" xfId="0" applyNumberFormat="1" applyFont="1" applyAlignment="1">
      <alignment vertical="center"/>
    </xf>
    <xf numFmtId="44" fontId="14" fillId="0" borderId="0" xfId="1" applyFont="1" applyAlignment="1">
      <alignment horizontal="center" vertical="center"/>
    </xf>
    <xf numFmtId="44" fontId="20" fillId="0" borderId="0" xfId="1" applyFont="1" applyAlignment="1">
      <alignment vertical="center"/>
    </xf>
    <xf numFmtId="44" fontId="20" fillId="0" borderId="0" xfId="1" applyFont="1" applyAlignment="1">
      <alignment horizontal="center" vertical="center"/>
    </xf>
    <xf numFmtId="44" fontId="20" fillId="0" borderId="0" xfId="1" applyFont="1" applyAlignment="1">
      <alignment horizontal="center" vertical="center"/>
    </xf>
    <xf numFmtId="44" fontId="14" fillId="0" borderId="7" xfId="1" applyFont="1" applyBorder="1" applyAlignment="1">
      <alignment horizontal="center" vertical="center"/>
    </xf>
    <xf numFmtId="44" fontId="13" fillId="0" borderId="1" xfId="1" applyFont="1" applyBorder="1" applyAlignment="1">
      <alignment vertical="center"/>
    </xf>
    <xf numFmtId="44" fontId="13" fillId="0" borderId="1" xfId="1" applyFont="1" applyBorder="1" applyAlignment="1">
      <alignment horizontal="center" vertical="center"/>
    </xf>
    <xf numFmtId="0" fontId="14" fillId="0" borderId="0" xfId="0" applyFont="1" applyAlignment="1">
      <alignment horizontal="justify" vertical="top" wrapText="1"/>
    </xf>
    <xf numFmtId="0" fontId="14" fillId="0" borderId="0" xfId="0" applyFont="1" applyFill="1" applyAlignment="1">
      <alignment horizontal="justify" vertical="top" wrapText="1"/>
    </xf>
    <xf numFmtId="0" fontId="13" fillId="0" borderId="0" xfId="0" applyFont="1" applyFill="1"/>
    <xf numFmtId="0" fontId="14" fillId="0" borderId="0" xfId="0" applyFont="1" applyFill="1" applyAlignment="1">
      <alignment horizontal="left" vertical="top" wrapText="1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justify" vertical="center" wrapText="1"/>
    </xf>
    <xf numFmtId="0" fontId="14" fillId="0" borderId="0" xfId="0" applyFont="1" applyFill="1" applyAlignment="1">
      <alignment horizontal="left" vertical="center" wrapText="1"/>
    </xf>
    <xf numFmtId="44" fontId="14" fillId="0" borderId="0" xfId="1" applyFont="1" applyFill="1" applyAlignment="1">
      <alignment horizontal="left" vertical="top" wrapText="1"/>
    </xf>
    <xf numFmtId="44" fontId="13" fillId="0" borderId="0" xfId="1" applyFont="1" applyFill="1" applyAlignment="1">
      <alignment horizontal="center" vertical="center" wrapText="1"/>
    </xf>
    <xf numFmtId="44" fontId="13" fillId="0" borderId="0" xfId="1" applyFont="1" applyFill="1" applyAlignment="1">
      <alignment horizontal="right" vertical="top" wrapText="1"/>
    </xf>
    <xf numFmtId="44" fontId="14" fillId="0" borderId="0" xfId="1" applyFont="1" applyFill="1" applyAlignment="1">
      <alignment horizontal="center" vertical="center" wrapText="1"/>
    </xf>
    <xf numFmtId="0" fontId="14" fillId="0" borderId="0" xfId="0" applyFont="1" applyFill="1" applyAlignment="1">
      <alignment horizontal="left" vertical="center" wrapText="1"/>
    </xf>
    <xf numFmtId="44" fontId="14" fillId="0" borderId="0" xfId="1" applyFont="1" applyFill="1" applyAlignment="1">
      <alignment horizontal="right" vertical="center" wrapText="1"/>
    </xf>
    <xf numFmtId="44" fontId="14" fillId="0" borderId="0" xfId="1" applyFont="1" applyAlignment="1">
      <alignment horizontal="left" vertical="top" wrapText="1"/>
    </xf>
    <xf numFmtId="44" fontId="14" fillId="0" borderId="0" xfId="1" applyFont="1" applyAlignment="1">
      <alignment horizontal="right" vertical="center" wrapText="1"/>
    </xf>
    <xf numFmtId="44" fontId="14" fillId="0" borderId="0" xfId="0" applyNumberFormat="1" applyFont="1" applyAlignment="1">
      <alignment horizontal="left" vertical="top" wrapText="1"/>
    </xf>
    <xf numFmtId="0" fontId="13" fillId="0" borderId="0" xfId="0" applyFont="1" applyFill="1" applyAlignment="1">
      <alignment horizontal="center" vertical="center" wrapText="1"/>
    </xf>
    <xf numFmtId="44" fontId="13" fillId="0" borderId="0" xfId="1" applyFont="1" applyAlignment="1">
      <alignment horizontal="left" vertical="center" wrapText="1"/>
    </xf>
    <xf numFmtId="44" fontId="13" fillId="0" borderId="0" xfId="0" applyNumberFormat="1" applyFont="1" applyAlignment="1">
      <alignment horizontal="left" vertical="top" wrapText="1"/>
    </xf>
    <xf numFmtId="44" fontId="20" fillId="0" borderId="0" xfId="1" applyFont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3" fillId="0" borderId="0" xfId="0" applyFont="1" applyFill="1" applyAlignment="1">
      <alignment horizontal="center" vertical="center" wrapText="1"/>
    </xf>
    <xf numFmtId="44" fontId="13" fillId="6" borderId="5" xfId="1" applyFont="1" applyFill="1" applyBorder="1" applyAlignment="1">
      <alignment vertical="center"/>
    </xf>
    <xf numFmtId="44" fontId="13" fillId="6" borderId="2" xfId="1" applyFont="1" applyFill="1" applyBorder="1" applyAlignment="1">
      <alignment horizontal="center" vertical="center"/>
    </xf>
    <xf numFmtId="44" fontId="13" fillId="6" borderId="4" xfId="1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44" fontId="13" fillId="0" borderId="2" xfId="0" applyNumberFormat="1" applyFont="1" applyBorder="1" applyAlignment="1">
      <alignment horizontal="left" vertical="top" wrapText="1"/>
    </xf>
    <xf numFmtId="44" fontId="13" fillId="0" borderId="3" xfId="0" applyNumberFormat="1" applyFont="1" applyBorder="1" applyAlignment="1">
      <alignment horizontal="left" vertical="top" wrapText="1"/>
    </xf>
    <xf numFmtId="44" fontId="13" fillId="0" borderId="4" xfId="0" applyNumberFormat="1" applyFont="1" applyBorder="1" applyAlignment="1">
      <alignment horizontal="left" vertical="top" wrapText="1"/>
    </xf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justify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 indent="2"/>
    </xf>
    <xf numFmtId="0" fontId="18" fillId="0" borderId="0" xfId="0" applyFont="1" applyAlignment="1">
      <alignment horizontal="justify" vertical="center" wrapText="1"/>
    </xf>
    <xf numFmtId="0" fontId="18" fillId="0" borderId="0" xfId="0" applyFont="1" applyAlignment="1">
      <alignment horizontal="left" vertical="center"/>
    </xf>
    <xf numFmtId="0" fontId="13" fillId="0" borderId="12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/>
    <xf numFmtId="0" fontId="12" fillId="0" borderId="0" xfId="0" applyFont="1" applyAlignment="1">
      <alignment horizontal="center" vertical="top" wrapText="1"/>
    </xf>
    <xf numFmtId="0" fontId="14" fillId="0" borderId="0" xfId="0" applyFont="1" applyAlignment="1">
      <alignment horizontal="left" vertical="top" wrapText="1"/>
    </xf>
    <xf numFmtId="0" fontId="12" fillId="0" borderId="0" xfId="0" applyFont="1" applyAlignment="1">
      <alignment vertical="top" wrapText="1"/>
    </xf>
    <xf numFmtId="0" fontId="14" fillId="0" borderId="2" xfId="0" applyFont="1" applyFill="1" applyBorder="1" applyAlignment="1">
      <alignment vertical="center"/>
    </xf>
    <xf numFmtId="0" fontId="14" fillId="0" borderId="3" xfId="0" applyFont="1" applyFill="1" applyBorder="1" applyAlignment="1">
      <alignment vertical="center"/>
    </xf>
  </cellXfs>
  <cellStyles count="3">
    <cellStyle name="Moneda" xfId="1" builtinId="4"/>
    <cellStyle name="Moneda 3 2" xfId="2" xr:uid="{835664FB-D14D-44EC-9971-80868A5D0484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27</xdr:row>
      <xdr:rowOff>8890</xdr:rowOff>
    </xdr:from>
    <xdr:to>
      <xdr:col>2</xdr:col>
      <xdr:colOff>1638300</xdr:colOff>
      <xdr:row>34</xdr:row>
      <xdr:rowOff>38100</xdr:rowOff>
    </xdr:to>
    <xdr:sp macro="" textlink="">
      <xdr:nvSpPr>
        <xdr:cNvPr id="2" name="5 Cuadro de 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" y="5114290"/>
          <a:ext cx="2190749" cy="1096010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ELABORÓ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C.P. ERNESTO</a:t>
          </a:r>
          <a:r>
            <a:rPr lang="es-MX" sz="1000" b="1" baseline="0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 MERA AZPEITIA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TESORERO MUNICIPAL</a:t>
          </a:r>
          <a:endParaRPr lang="es-MX" sz="12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3</xdr:col>
      <xdr:colOff>638175</xdr:colOff>
      <xdr:row>27</xdr:row>
      <xdr:rowOff>0</xdr:rowOff>
    </xdr:from>
    <xdr:to>
      <xdr:col>5</xdr:col>
      <xdr:colOff>600075</xdr:colOff>
      <xdr:row>34</xdr:row>
      <xdr:rowOff>38100</xdr:rowOff>
    </xdr:to>
    <xdr:sp macro="" textlink="">
      <xdr:nvSpPr>
        <xdr:cNvPr id="3" name="8 Cuadro de text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238625" y="5105400"/>
          <a:ext cx="2714625" cy="1104900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AUTORIZÓ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PROFR. ARMANDO</a:t>
          </a:r>
          <a:r>
            <a:rPr lang="es-MX" sz="1000" b="1" baseline="0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 AZPEITIA DÌAZ 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PRESIDENTE MUNICIPAL</a:t>
          </a:r>
          <a:endParaRPr lang="es-MX" sz="12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2</xdr:col>
      <xdr:colOff>1551305</xdr:colOff>
      <xdr:row>27</xdr:row>
      <xdr:rowOff>9525</xdr:rowOff>
    </xdr:from>
    <xdr:to>
      <xdr:col>3</xdr:col>
      <xdr:colOff>933450</xdr:colOff>
      <xdr:row>34</xdr:row>
      <xdr:rowOff>57150</xdr:rowOff>
    </xdr:to>
    <xdr:sp macro="" textlink="">
      <xdr:nvSpPr>
        <xdr:cNvPr id="4" name="8 Cuadro de tex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103755" y="5114925"/>
          <a:ext cx="2430145" cy="1114425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REVISÓ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C. AILED CABRERA</a:t>
          </a:r>
          <a:r>
            <a:rPr lang="es-MX" sz="1000" b="1" baseline="0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 ALDANA</a:t>
          </a: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SÌNDICO  MUNICIPAL</a:t>
          </a:r>
          <a:endParaRPr lang="es-MX" sz="1200">
            <a:effectLst/>
            <a:latin typeface="Times New Roman"/>
            <a:ea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89650</xdr:colOff>
      <xdr:row>41</xdr:row>
      <xdr:rowOff>8890</xdr:rowOff>
    </xdr:from>
    <xdr:to>
      <xdr:col>2</xdr:col>
      <xdr:colOff>2033870</xdr:colOff>
      <xdr:row>47</xdr:row>
      <xdr:rowOff>100853</xdr:rowOff>
    </xdr:to>
    <xdr:sp macro="" textlink="">
      <xdr:nvSpPr>
        <xdr:cNvPr id="5" name="5 Cuadro de texto">
          <a:extLst>
            <a:ext uri="{FF2B5EF4-FFF2-40B4-BE49-F238E27FC236}">
              <a16:creationId xmlns:a16="http://schemas.microsoft.com/office/drawing/2014/main" id="{E860D241-5F51-4400-ABBD-CA8A1C1FCA24}"/>
            </a:ext>
          </a:extLst>
        </xdr:cNvPr>
        <xdr:cNvSpPr txBox="1"/>
      </xdr:nvSpPr>
      <xdr:spPr>
        <a:xfrm>
          <a:off x="324974" y="6945331"/>
          <a:ext cx="2190749" cy="1324610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ELABORÓ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C.P. ERNESTO</a:t>
          </a:r>
          <a:r>
            <a:rPr lang="es-MX" sz="1000" b="1" baseline="0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 MERA AZPEITIA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TESORERO MUNICIPAL</a:t>
          </a:r>
          <a:endParaRPr lang="es-MX" sz="12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2</xdr:col>
      <xdr:colOff>4081745</xdr:colOff>
      <xdr:row>41</xdr:row>
      <xdr:rowOff>0</xdr:rowOff>
    </xdr:from>
    <xdr:to>
      <xdr:col>4</xdr:col>
      <xdr:colOff>823635</xdr:colOff>
      <xdr:row>47</xdr:row>
      <xdr:rowOff>100853</xdr:rowOff>
    </xdr:to>
    <xdr:sp macro="" textlink="">
      <xdr:nvSpPr>
        <xdr:cNvPr id="6" name="8 Cuadro de texto">
          <a:extLst>
            <a:ext uri="{FF2B5EF4-FFF2-40B4-BE49-F238E27FC236}">
              <a16:creationId xmlns:a16="http://schemas.microsoft.com/office/drawing/2014/main" id="{07527C81-458B-4719-B7E5-B71C97C1C09D}"/>
            </a:ext>
          </a:extLst>
        </xdr:cNvPr>
        <xdr:cNvSpPr txBox="1"/>
      </xdr:nvSpPr>
      <xdr:spPr>
        <a:xfrm>
          <a:off x="4563598" y="6936441"/>
          <a:ext cx="2714625" cy="1333500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AUTORIZÓ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PROFR. ARMANDO</a:t>
          </a:r>
          <a:r>
            <a:rPr lang="es-MX" sz="1000" b="1" baseline="0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 AZPEITIA DÌAZ 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PRESIDENTE MUNICIPAL</a:t>
          </a:r>
          <a:endParaRPr lang="es-MX" sz="12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2</xdr:col>
      <xdr:colOff>1946875</xdr:colOff>
      <xdr:row>41</xdr:row>
      <xdr:rowOff>9525</xdr:rowOff>
    </xdr:from>
    <xdr:to>
      <xdr:col>2</xdr:col>
      <xdr:colOff>4377020</xdr:colOff>
      <xdr:row>47</xdr:row>
      <xdr:rowOff>119903</xdr:rowOff>
    </xdr:to>
    <xdr:sp macro="" textlink="">
      <xdr:nvSpPr>
        <xdr:cNvPr id="7" name="8 Cuadro de texto">
          <a:extLst>
            <a:ext uri="{FF2B5EF4-FFF2-40B4-BE49-F238E27FC236}">
              <a16:creationId xmlns:a16="http://schemas.microsoft.com/office/drawing/2014/main" id="{9D9741F0-8155-49B4-9184-406D277CEFCB}"/>
            </a:ext>
          </a:extLst>
        </xdr:cNvPr>
        <xdr:cNvSpPr txBox="1"/>
      </xdr:nvSpPr>
      <xdr:spPr>
        <a:xfrm>
          <a:off x="2428728" y="6945966"/>
          <a:ext cx="2430145" cy="1343025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REVISÓ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C. AILED CABRERA</a:t>
          </a:r>
          <a:r>
            <a:rPr lang="es-MX" sz="1000" b="1" baseline="0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 ALDANA</a:t>
          </a: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SÌNDICO  MUNICIPAL</a:t>
          </a:r>
          <a:endParaRPr lang="es-MX" sz="1200">
            <a:effectLst/>
            <a:latin typeface="Times New Roman"/>
            <a:ea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327"/>
  <sheetViews>
    <sheetView tabSelected="1" view="pageBreakPreview" zoomScale="80" zoomScaleNormal="100" zoomScaleSheetLayoutView="80" workbookViewId="0">
      <selection activeCell="J232" sqref="J232"/>
    </sheetView>
  </sheetViews>
  <sheetFormatPr baseColWidth="10" defaultRowHeight="16.5" x14ac:dyDescent="0.25"/>
  <cols>
    <col min="1" max="1" width="4.85546875" style="56" customWidth="1"/>
    <col min="2" max="2" width="17.28515625" style="56" customWidth="1"/>
    <col min="3" max="8" width="21.5703125" style="56" customWidth="1"/>
    <col min="9" max="9" width="7.42578125" style="56" customWidth="1"/>
    <col min="10" max="10" width="6.42578125" style="56" customWidth="1"/>
    <col min="11" max="11" width="7.85546875" style="56" customWidth="1"/>
    <col min="12" max="12" width="7.85546875" style="64" customWidth="1"/>
    <col min="13" max="14" width="15.140625" style="56" bestFit="1" customWidth="1"/>
    <col min="15" max="15" width="14.140625" style="56" bestFit="1" customWidth="1"/>
    <col min="16" max="16384" width="11.42578125" style="56"/>
  </cols>
  <sheetData>
    <row r="1" spans="2:12" ht="39.75" customHeight="1" x14ac:dyDescent="0.25">
      <c r="B1" s="54" t="s">
        <v>147</v>
      </c>
      <c r="C1" s="54"/>
      <c r="D1" s="54"/>
      <c r="E1" s="54"/>
      <c r="F1" s="54"/>
      <c r="G1" s="54"/>
      <c r="H1" s="54"/>
      <c r="I1" s="54"/>
      <c r="J1" s="55"/>
      <c r="K1" s="55"/>
      <c r="L1" s="55"/>
    </row>
    <row r="3" spans="2:12" ht="22.5" customHeight="1" x14ac:dyDescent="0.25">
      <c r="B3" s="57" t="s">
        <v>0</v>
      </c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2:12" ht="19.5" customHeight="1" x14ac:dyDescent="0.25">
      <c r="B4" s="58" t="s">
        <v>190</v>
      </c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2:12" x14ac:dyDescent="0.25"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</row>
    <row r="6" spans="2:12" ht="36" customHeight="1" x14ac:dyDescent="0.25">
      <c r="B6" s="60" t="s">
        <v>185</v>
      </c>
      <c r="C6" s="60"/>
      <c r="D6" s="60"/>
      <c r="E6" s="60"/>
      <c r="F6" s="60"/>
      <c r="G6" s="60"/>
      <c r="H6" s="60"/>
      <c r="I6" s="60"/>
      <c r="J6" s="61"/>
      <c r="K6" s="62"/>
      <c r="L6" s="63"/>
    </row>
    <row r="8" spans="2:12" s="67" customFormat="1" ht="27" customHeight="1" x14ac:dyDescent="0.25">
      <c r="B8" s="65" t="s">
        <v>191</v>
      </c>
      <c r="C8" s="65"/>
      <c r="D8" s="65"/>
      <c r="E8" s="65"/>
      <c r="F8" s="65"/>
      <c r="G8" s="65"/>
      <c r="H8" s="65"/>
      <c r="I8" s="65"/>
      <c r="J8" s="61"/>
      <c r="K8" s="66"/>
      <c r="L8" s="66"/>
    </row>
    <row r="9" spans="2:12" ht="19.5" customHeight="1" x14ac:dyDescent="0.25">
      <c r="B9" s="68" t="s">
        <v>47</v>
      </c>
      <c r="C9" s="69"/>
      <c r="D9" s="69"/>
      <c r="E9" s="69"/>
      <c r="F9" s="69"/>
    </row>
    <row r="10" spans="2:12" ht="20.25" customHeight="1" x14ac:dyDescent="0.25">
      <c r="B10" s="70" t="s">
        <v>48</v>
      </c>
      <c r="C10" s="69"/>
      <c r="D10" s="69"/>
      <c r="E10" s="69"/>
      <c r="F10" s="69"/>
    </row>
    <row r="11" spans="2:12" x14ac:dyDescent="0.25">
      <c r="C11" s="69"/>
      <c r="D11" s="69"/>
      <c r="E11" s="69"/>
      <c r="F11" s="69"/>
    </row>
    <row r="12" spans="2:12" ht="15.75" customHeight="1" x14ac:dyDescent="0.25">
      <c r="B12" s="71" t="s">
        <v>46</v>
      </c>
      <c r="C12" s="71"/>
      <c r="D12" s="71"/>
      <c r="E12" s="71"/>
      <c r="F12" s="71"/>
      <c r="G12" s="71"/>
      <c r="H12" s="71"/>
    </row>
    <row r="13" spans="2:12" x14ac:dyDescent="0.25">
      <c r="B13" s="72"/>
      <c r="C13" s="72"/>
      <c r="D13" s="72"/>
      <c r="E13" s="72"/>
      <c r="F13" s="72"/>
    </row>
    <row r="14" spans="2:12" s="67" customFormat="1" ht="21" customHeight="1" x14ac:dyDescent="0.25">
      <c r="B14" s="55" t="s">
        <v>91</v>
      </c>
      <c r="C14" s="73" t="s">
        <v>41</v>
      </c>
      <c r="D14" s="74" t="s">
        <v>2</v>
      </c>
      <c r="E14" s="75"/>
      <c r="F14" s="73" t="s">
        <v>148</v>
      </c>
      <c r="G14" s="76" t="s">
        <v>149</v>
      </c>
      <c r="H14" s="77" t="s">
        <v>150</v>
      </c>
      <c r="I14" s="78"/>
      <c r="L14" s="79"/>
    </row>
    <row r="15" spans="2:12" s="67" customFormat="1" ht="21" customHeight="1" x14ac:dyDescent="0.25">
      <c r="C15" s="73">
        <v>2022</v>
      </c>
      <c r="D15" s="80" t="s">
        <v>11</v>
      </c>
      <c r="E15" s="81"/>
      <c r="F15" s="82">
        <f>SUM(F16:F16)</f>
        <v>0</v>
      </c>
      <c r="G15" s="82">
        <f>SUM(G16:G16)</f>
        <v>0</v>
      </c>
      <c r="H15" s="77">
        <f>SUM(H16:H16)</f>
        <v>64.45</v>
      </c>
      <c r="I15" s="78"/>
      <c r="L15" s="79"/>
    </row>
    <row r="16" spans="2:12" s="67" customFormat="1" ht="21" customHeight="1" x14ac:dyDescent="0.25">
      <c r="B16" s="83"/>
      <c r="C16" s="73">
        <v>2022</v>
      </c>
      <c r="D16" s="80" t="s">
        <v>183</v>
      </c>
      <c r="E16" s="81"/>
      <c r="F16" s="84">
        <v>0</v>
      </c>
      <c r="G16" s="84">
        <v>0</v>
      </c>
      <c r="H16" s="85">
        <f>64.23+0.22</f>
        <v>64.45</v>
      </c>
      <c r="I16" s="86"/>
      <c r="L16" s="79"/>
    </row>
    <row r="17" spans="2:14" x14ac:dyDescent="0.25">
      <c r="B17" s="87"/>
      <c r="C17" s="87"/>
      <c r="D17" s="87"/>
      <c r="H17" s="88"/>
    </row>
    <row r="18" spans="2:14" ht="30" customHeight="1" x14ac:dyDescent="0.25">
      <c r="B18" s="87"/>
      <c r="C18" s="87"/>
      <c r="D18" s="54" t="s">
        <v>156</v>
      </c>
      <c r="E18" s="54"/>
      <c r="F18" s="89">
        <f>SUM(F15:I15)</f>
        <v>64.45</v>
      </c>
      <c r="H18" s="88"/>
    </row>
    <row r="19" spans="2:14" ht="17.25" customHeight="1" x14ac:dyDescent="0.25">
      <c r="B19" s="69" t="s">
        <v>1</v>
      </c>
      <c r="C19" s="87"/>
      <c r="D19" s="87"/>
      <c r="E19" s="87"/>
      <c r="F19" s="87"/>
      <c r="G19" s="87"/>
      <c r="H19" s="87"/>
    </row>
    <row r="20" spans="2:14" ht="21.75" customHeight="1" x14ac:dyDescent="0.25">
      <c r="B20" s="90"/>
      <c r="C20" s="91" t="s">
        <v>41</v>
      </c>
      <c r="D20" s="92" t="s">
        <v>2</v>
      </c>
      <c r="E20" s="93"/>
      <c r="F20" s="91" t="s">
        <v>148</v>
      </c>
      <c r="G20" s="94" t="s">
        <v>149</v>
      </c>
      <c r="H20" s="95" t="s">
        <v>150</v>
      </c>
      <c r="I20" s="96"/>
    </row>
    <row r="21" spans="2:14" s="67" customFormat="1" ht="21.75" customHeight="1" x14ac:dyDescent="0.25">
      <c r="C21" s="97">
        <v>2022</v>
      </c>
      <c r="D21" s="98" t="s">
        <v>11</v>
      </c>
      <c r="E21" s="99"/>
      <c r="F21" s="100">
        <v>18120.55</v>
      </c>
      <c r="G21" s="84"/>
      <c r="H21" s="77"/>
      <c r="I21" s="78"/>
      <c r="L21" s="79"/>
    </row>
    <row r="22" spans="2:14" s="67" customFormat="1" ht="21.75" customHeight="1" x14ac:dyDescent="0.25">
      <c r="C22" s="97">
        <v>2022</v>
      </c>
      <c r="D22" s="98" t="s">
        <v>177</v>
      </c>
      <c r="E22" s="99"/>
      <c r="F22" s="100">
        <v>18620.75</v>
      </c>
      <c r="G22" s="84"/>
      <c r="H22" s="77"/>
      <c r="I22" s="78"/>
      <c r="L22" s="79"/>
    </row>
    <row r="23" spans="2:14" s="67" customFormat="1" ht="21.75" customHeight="1" x14ac:dyDescent="0.25">
      <c r="C23" s="97">
        <v>2022</v>
      </c>
      <c r="D23" s="98" t="s">
        <v>178</v>
      </c>
      <c r="E23" s="99"/>
      <c r="F23" s="100">
        <v>2189986.4700000002</v>
      </c>
      <c r="G23" s="84"/>
      <c r="H23" s="77"/>
      <c r="I23" s="78"/>
      <c r="L23" s="79"/>
    </row>
    <row r="24" spans="2:14" s="67" customFormat="1" ht="21.75" customHeight="1" x14ac:dyDescent="0.25">
      <c r="C24" s="97">
        <v>2022</v>
      </c>
      <c r="D24" s="98" t="s">
        <v>179</v>
      </c>
      <c r="E24" s="99"/>
      <c r="F24" s="100">
        <v>664.15</v>
      </c>
      <c r="G24" s="84"/>
      <c r="H24" s="77"/>
      <c r="I24" s="78"/>
      <c r="L24" s="79"/>
      <c r="N24" s="101"/>
    </row>
    <row r="25" spans="2:14" s="67" customFormat="1" ht="21.75" customHeight="1" x14ac:dyDescent="0.25">
      <c r="C25" s="97">
        <v>2022</v>
      </c>
      <c r="D25" s="98" t="s">
        <v>192</v>
      </c>
      <c r="E25" s="99"/>
      <c r="F25" s="100">
        <v>5726.85</v>
      </c>
      <c r="G25" s="84"/>
      <c r="H25" s="77"/>
      <c r="I25" s="78"/>
      <c r="L25" s="79"/>
    </row>
    <row r="26" spans="2:14" s="67" customFormat="1" ht="21.75" customHeight="1" x14ac:dyDescent="0.25">
      <c r="C26" s="97">
        <v>2022</v>
      </c>
      <c r="D26" s="98" t="s">
        <v>193</v>
      </c>
      <c r="E26" s="99"/>
      <c r="F26" s="100">
        <v>4240.1499999999996</v>
      </c>
      <c r="G26" s="84"/>
      <c r="H26" s="77"/>
      <c r="I26" s="78"/>
      <c r="L26" s="79"/>
      <c r="N26" s="102"/>
    </row>
    <row r="27" spans="2:14" s="67" customFormat="1" ht="21.75" customHeight="1" x14ac:dyDescent="0.25">
      <c r="C27" s="97">
        <v>2022</v>
      </c>
      <c r="D27" s="98" t="s">
        <v>194</v>
      </c>
      <c r="E27" s="99"/>
      <c r="F27" s="100">
        <v>910.39</v>
      </c>
      <c r="G27" s="84"/>
      <c r="H27" s="77"/>
      <c r="I27" s="78"/>
      <c r="L27" s="79"/>
    </row>
    <row r="28" spans="2:14" s="67" customFormat="1" ht="21.75" customHeight="1" x14ac:dyDescent="0.25">
      <c r="C28" s="97">
        <v>2022</v>
      </c>
      <c r="D28" s="98" t="s">
        <v>195</v>
      </c>
      <c r="E28" s="99"/>
      <c r="F28" s="100">
        <v>1263.1099999999999</v>
      </c>
      <c r="G28" s="84"/>
      <c r="H28" s="77"/>
      <c r="I28" s="78"/>
      <c r="L28" s="79"/>
    </row>
    <row r="29" spans="2:14" s="67" customFormat="1" ht="21.75" customHeight="1" x14ac:dyDescent="0.25">
      <c r="C29" s="97">
        <v>2022</v>
      </c>
      <c r="D29" s="98" t="s">
        <v>196</v>
      </c>
      <c r="E29" s="99"/>
      <c r="F29" s="100">
        <v>7534.27</v>
      </c>
      <c r="G29" s="84"/>
      <c r="H29" s="77"/>
      <c r="I29" s="78"/>
      <c r="L29" s="79"/>
      <c r="N29" s="102"/>
    </row>
    <row r="30" spans="2:14" s="67" customFormat="1" ht="21.75" customHeight="1" x14ac:dyDescent="0.25">
      <c r="C30" s="97">
        <v>2022</v>
      </c>
      <c r="D30" s="98" t="s">
        <v>43</v>
      </c>
      <c r="E30" s="99"/>
      <c r="F30" s="100">
        <v>4018466.46</v>
      </c>
      <c r="G30" s="84"/>
      <c r="H30" s="77"/>
      <c r="I30" s="78"/>
      <c r="L30" s="79"/>
    </row>
    <row r="31" spans="2:14" s="67" customFormat="1" ht="21.75" customHeight="1" x14ac:dyDescent="0.25">
      <c r="C31" s="97">
        <v>2022</v>
      </c>
      <c r="D31" s="98" t="s">
        <v>182</v>
      </c>
      <c r="E31" s="99"/>
      <c r="F31" s="100">
        <v>0</v>
      </c>
      <c r="G31" s="84"/>
      <c r="H31" s="77"/>
      <c r="I31" s="78"/>
      <c r="L31" s="79"/>
    </row>
    <row r="32" spans="2:14" s="67" customFormat="1" ht="21.75" customHeight="1" x14ac:dyDescent="0.25">
      <c r="C32" s="97">
        <v>2022</v>
      </c>
      <c r="D32" s="98" t="s">
        <v>144</v>
      </c>
      <c r="E32" s="99"/>
      <c r="F32" s="100">
        <v>1699.85</v>
      </c>
      <c r="G32" s="103"/>
      <c r="H32" s="77"/>
      <c r="I32" s="78"/>
      <c r="L32" s="79"/>
    </row>
    <row r="33" spans="3:12" s="67" customFormat="1" ht="21.75" customHeight="1" x14ac:dyDescent="0.25">
      <c r="C33" s="97">
        <v>2022</v>
      </c>
      <c r="D33" s="98" t="s">
        <v>181</v>
      </c>
      <c r="E33" s="99"/>
      <c r="F33" s="100">
        <v>1090.9000000000001</v>
      </c>
      <c r="G33" s="84"/>
      <c r="H33" s="77"/>
      <c r="I33" s="78"/>
      <c r="L33" s="79"/>
    </row>
    <row r="34" spans="3:12" s="67" customFormat="1" ht="21.75" customHeight="1" x14ac:dyDescent="0.25">
      <c r="C34" s="97">
        <v>2022</v>
      </c>
      <c r="D34" s="98" t="s">
        <v>197</v>
      </c>
      <c r="E34" s="99"/>
      <c r="F34" s="100">
        <v>73374.09</v>
      </c>
      <c r="G34" s="84"/>
      <c r="H34" s="77"/>
      <c r="I34" s="78"/>
      <c r="L34" s="79"/>
    </row>
    <row r="35" spans="3:12" s="67" customFormat="1" ht="21.75" customHeight="1" x14ac:dyDescent="0.25">
      <c r="C35" s="97">
        <v>2022</v>
      </c>
      <c r="D35" s="98" t="s">
        <v>180</v>
      </c>
      <c r="E35" s="99"/>
      <c r="F35" s="100">
        <v>1163.6500000000001</v>
      </c>
      <c r="G35" s="84"/>
      <c r="H35" s="77"/>
      <c r="I35" s="78"/>
      <c r="L35" s="79"/>
    </row>
    <row r="36" spans="3:12" s="67" customFormat="1" ht="21.75" customHeight="1" x14ac:dyDescent="0.25">
      <c r="C36" s="97">
        <v>2022</v>
      </c>
      <c r="D36" s="98" t="s">
        <v>198</v>
      </c>
      <c r="E36" s="99"/>
      <c r="F36" s="100">
        <v>7277.28</v>
      </c>
      <c r="G36" s="84"/>
      <c r="H36" s="77"/>
      <c r="I36" s="78"/>
      <c r="L36" s="79"/>
    </row>
    <row r="37" spans="3:12" s="67" customFormat="1" ht="21.75" customHeight="1" x14ac:dyDescent="0.25">
      <c r="C37" s="97">
        <v>2022</v>
      </c>
      <c r="D37" s="98" t="s">
        <v>199</v>
      </c>
      <c r="E37" s="99"/>
      <c r="F37" s="100">
        <v>0</v>
      </c>
      <c r="G37" s="84"/>
      <c r="H37" s="77"/>
      <c r="I37" s="78"/>
      <c r="L37" s="79"/>
    </row>
    <row r="38" spans="3:12" s="67" customFormat="1" ht="21.75" customHeight="1" x14ac:dyDescent="0.25">
      <c r="C38" s="97">
        <v>2022</v>
      </c>
      <c r="D38" s="98" t="s">
        <v>200</v>
      </c>
      <c r="E38" s="99"/>
      <c r="F38" s="104"/>
      <c r="G38" s="100">
        <v>132198.67000000001</v>
      </c>
      <c r="H38" s="77"/>
      <c r="I38" s="78"/>
      <c r="L38" s="79"/>
    </row>
    <row r="39" spans="3:12" s="67" customFormat="1" ht="21.75" customHeight="1" x14ac:dyDescent="0.25">
      <c r="C39" s="97">
        <v>2022</v>
      </c>
      <c r="D39" s="98" t="s">
        <v>201</v>
      </c>
      <c r="E39" s="99"/>
      <c r="F39" s="105"/>
      <c r="G39" s="105"/>
      <c r="H39" s="85">
        <v>0</v>
      </c>
      <c r="I39" s="86"/>
      <c r="L39" s="79"/>
    </row>
    <row r="40" spans="3:12" s="67" customFormat="1" ht="21.75" customHeight="1" x14ac:dyDescent="0.25">
      <c r="C40" s="97">
        <v>2022</v>
      </c>
      <c r="D40" s="98" t="s">
        <v>202</v>
      </c>
      <c r="E40" s="99"/>
      <c r="F40" s="105"/>
      <c r="G40" s="105"/>
      <c r="H40" s="85">
        <v>0</v>
      </c>
      <c r="I40" s="86"/>
      <c r="L40" s="79"/>
    </row>
    <row r="41" spans="3:12" s="67" customFormat="1" ht="21.75" customHeight="1" x14ac:dyDescent="0.25">
      <c r="C41" s="97">
        <v>2022</v>
      </c>
      <c r="D41" s="98" t="s">
        <v>203</v>
      </c>
      <c r="E41" s="99"/>
      <c r="F41" s="105"/>
      <c r="G41" s="105"/>
      <c r="H41" s="85">
        <v>0</v>
      </c>
      <c r="I41" s="86"/>
      <c r="L41" s="79"/>
    </row>
    <row r="42" spans="3:12" s="67" customFormat="1" ht="21.75" customHeight="1" x14ac:dyDescent="0.25">
      <c r="C42" s="106"/>
      <c r="D42" s="107"/>
      <c r="E42" s="107"/>
      <c r="F42" s="108"/>
      <c r="G42" s="109"/>
      <c r="H42" s="110"/>
      <c r="I42" s="110"/>
      <c r="J42" s="111"/>
      <c r="L42" s="79"/>
    </row>
    <row r="43" spans="3:12" s="67" customFormat="1" ht="21.75" customHeight="1" x14ac:dyDescent="0.25">
      <c r="C43" s="97">
        <v>2021</v>
      </c>
      <c r="D43" s="98" t="s">
        <v>178</v>
      </c>
      <c r="E43" s="99"/>
      <c r="F43" s="100">
        <v>7383.02</v>
      </c>
      <c r="G43" s="105"/>
      <c r="H43" s="85"/>
      <c r="I43" s="86"/>
      <c r="L43" s="79"/>
    </row>
    <row r="44" spans="3:12" s="67" customFormat="1" ht="21.75" customHeight="1" x14ac:dyDescent="0.25">
      <c r="C44" s="97">
        <v>2021</v>
      </c>
      <c r="D44" s="98" t="s">
        <v>43</v>
      </c>
      <c r="E44" s="99"/>
      <c r="F44" s="100">
        <v>117038.95</v>
      </c>
      <c r="G44" s="105"/>
      <c r="H44" s="85"/>
      <c r="I44" s="86"/>
      <c r="L44" s="79"/>
    </row>
    <row r="45" spans="3:12" s="67" customFormat="1" ht="21.75" customHeight="1" x14ac:dyDescent="0.25">
      <c r="C45" s="97">
        <v>2021</v>
      </c>
      <c r="D45" s="98" t="s">
        <v>204</v>
      </c>
      <c r="E45" s="99"/>
      <c r="F45" s="100">
        <v>49.61</v>
      </c>
      <c r="G45" s="105"/>
      <c r="H45" s="85"/>
      <c r="I45" s="86"/>
      <c r="L45" s="79"/>
    </row>
    <row r="46" spans="3:12" s="67" customFormat="1" ht="21.75" customHeight="1" x14ac:dyDescent="0.25">
      <c r="C46" s="97">
        <v>2021</v>
      </c>
      <c r="D46" s="98" t="s">
        <v>205</v>
      </c>
      <c r="E46" s="99"/>
      <c r="F46" s="100"/>
      <c r="G46" s="100">
        <v>0.74</v>
      </c>
      <c r="H46" s="85"/>
      <c r="I46" s="86"/>
      <c r="L46" s="79"/>
    </row>
    <row r="47" spans="3:12" s="67" customFormat="1" ht="21.75" customHeight="1" x14ac:dyDescent="0.25">
      <c r="C47" s="106"/>
      <c r="D47" s="107"/>
      <c r="E47" s="107"/>
      <c r="F47" s="108"/>
      <c r="G47" s="109"/>
      <c r="H47" s="110"/>
      <c r="I47" s="110"/>
      <c r="L47" s="79"/>
    </row>
    <row r="48" spans="3:12" s="67" customFormat="1" ht="21.75" customHeight="1" x14ac:dyDescent="0.25">
      <c r="C48" s="97">
        <v>2020</v>
      </c>
      <c r="D48" s="98" t="s">
        <v>206</v>
      </c>
      <c r="E48" s="99"/>
      <c r="F48" s="100">
        <v>1705.2</v>
      </c>
      <c r="G48" s="84"/>
      <c r="H48" s="77"/>
      <c r="I48" s="78"/>
      <c r="L48" s="79"/>
    </row>
    <row r="49" spans="2:14" s="67" customFormat="1" ht="21.75" customHeight="1" x14ac:dyDescent="0.25">
      <c r="C49" s="97">
        <v>2020</v>
      </c>
      <c r="D49" s="98" t="s">
        <v>43</v>
      </c>
      <c r="E49" s="99" t="s">
        <v>43</v>
      </c>
      <c r="F49" s="100">
        <v>0</v>
      </c>
      <c r="G49" s="84"/>
      <c r="H49" s="77"/>
      <c r="I49" s="78"/>
      <c r="L49" s="79"/>
    </row>
    <row r="50" spans="2:14" s="67" customFormat="1" ht="21.75" customHeight="1" x14ac:dyDescent="0.25">
      <c r="C50" s="97">
        <v>2020</v>
      </c>
      <c r="D50" s="98" t="s">
        <v>207</v>
      </c>
      <c r="E50" s="99" t="s">
        <v>207</v>
      </c>
      <c r="F50" s="100">
        <v>0</v>
      </c>
      <c r="G50" s="84"/>
      <c r="H50" s="77"/>
      <c r="I50" s="78"/>
      <c r="L50" s="79"/>
    </row>
    <row r="51" spans="2:14" s="67" customFormat="1" ht="21.75" customHeight="1" x14ac:dyDescent="0.25">
      <c r="C51" s="97">
        <v>2020</v>
      </c>
      <c r="D51" s="98" t="s">
        <v>208</v>
      </c>
      <c r="E51" s="99"/>
      <c r="F51" s="103"/>
      <c r="G51" s="100">
        <v>3363.91</v>
      </c>
      <c r="H51" s="85"/>
      <c r="I51" s="86"/>
      <c r="L51" s="79"/>
    </row>
    <row r="52" spans="2:14" s="67" customFormat="1" ht="21.75" customHeight="1" x14ac:dyDescent="0.25">
      <c r="C52" s="106"/>
      <c r="D52" s="107"/>
      <c r="E52" s="107"/>
      <c r="F52" s="108"/>
      <c r="G52" s="109"/>
      <c r="H52" s="110"/>
      <c r="I52" s="110"/>
      <c r="L52" s="79"/>
    </row>
    <row r="53" spans="2:14" s="67" customFormat="1" ht="21.75" customHeight="1" x14ac:dyDescent="0.25">
      <c r="C53" s="97">
        <v>2016</v>
      </c>
      <c r="D53" s="98" t="s">
        <v>209</v>
      </c>
      <c r="E53" s="99"/>
      <c r="F53" s="103"/>
      <c r="G53" s="100">
        <v>4219.18</v>
      </c>
      <c r="H53" s="85"/>
      <c r="I53" s="86"/>
      <c r="L53" s="79"/>
    </row>
    <row r="54" spans="2:14" s="67" customFormat="1" ht="21.75" customHeight="1" x14ac:dyDescent="0.25">
      <c r="C54" s="112"/>
      <c r="D54" s="113" t="s">
        <v>168</v>
      </c>
      <c r="E54" s="114"/>
      <c r="F54" s="115">
        <f>SUM(F21:F53)</f>
        <v>6476315.7000000011</v>
      </c>
      <c r="G54" s="115">
        <f>SUM(G21:G53)</f>
        <v>139782.5</v>
      </c>
      <c r="H54" s="77">
        <f>SUM(H42:I51)</f>
        <v>0</v>
      </c>
      <c r="I54" s="78"/>
      <c r="L54" s="79"/>
    </row>
    <row r="55" spans="2:14" x14ac:dyDescent="0.25">
      <c r="C55" s="116"/>
      <c r="F55" s="117"/>
    </row>
    <row r="56" spans="2:14" ht="30.75" customHeight="1" x14ac:dyDescent="0.25">
      <c r="C56" s="116"/>
      <c r="D56" s="54" t="s">
        <v>157</v>
      </c>
      <c r="E56" s="54"/>
      <c r="F56" s="118">
        <f>SUM(F54:I54)</f>
        <v>6616098.2000000011</v>
      </c>
    </row>
    <row r="57" spans="2:14" x14ac:dyDescent="0.25">
      <c r="F57" s="119"/>
    </row>
    <row r="58" spans="2:14" ht="26.25" customHeight="1" x14ac:dyDescent="0.25">
      <c r="B58" s="67" t="s">
        <v>40</v>
      </c>
      <c r="F58" s="119">
        <f>+F18+F56</f>
        <v>6616162.6500000013</v>
      </c>
      <c r="G58" s="120"/>
      <c r="H58" s="121"/>
      <c r="N58" s="122"/>
    </row>
    <row r="60" spans="2:14" s="67" customFormat="1" ht="28.5" customHeight="1" x14ac:dyDescent="0.25">
      <c r="B60" s="70" t="s">
        <v>49</v>
      </c>
      <c r="L60" s="79"/>
    </row>
    <row r="61" spans="2:14" s="67" customFormat="1" ht="28.5" customHeight="1" x14ac:dyDescent="0.25">
      <c r="B61" s="70"/>
      <c r="L61" s="79"/>
    </row>
    <row r="62" spans="2:14" s="67" customFormat="1" ht="28.5" customHeight="1" x14ac:dyDescent="0.25">
      <c r="B62" s="70"/>
      <c r="C62" s="123" t="s">
        <v>169</v>
      </c>
      <c r="D62" s="123"/>
      <c r="E62" s="123"/>
      <c r="F62" s="124" t="s">
        <v>148</v>
      </c>
      <c r="G62" s="125" t="s">
        <v>149</v>
      </c>
      <c r="H62" s="77" t="s">
        <v>150</v>
      </c>
      <c r="I62" s="78"/>
      <c r="L62" s="79"/>
    </row>
    <row r="63" spans="2:14" s="67" customFormat="1" ht="28.5" customHeight="1" x14ac:dyDescent="0.25">
      <c r="B63" s="70"/>
      <c r="C63" s="126" t="s">
        <v>169</v>
      </c>
      <c r="D63" s="127"/>
      <c r="E63" s="127"/>
      <c r="F63" s="128">
        <v>2022</v>
      </c>
      <c r="G63" s="128"/>
      <c r="H63" s="129"/>
      <c r="I63" s="130"/>
    </row>
    <row r="64" spans="2:14" s="67" customFormat="1" ht="28.5" customHeight="1" x14ac:dyDescent="0.25">
      <c r="B64" s="70"/>
      <c r="C64" s="131" t="s">
        <v>50</v>
      </c>
      <c r="D64" s="132"/>
      <c r="E64" s="132"/>
      <c r="F64" s="103">
        <v>0</v>
      </c>
      <c r="G64" s="103">
        <f>8522.74+269247.3</f>
        <v>277770.03999999998</v>
      </c>
      <c r="H64" s="129"/>
      <c r="I64" s="130"/>
    </row>
    <row r="65" spans="2:9" s="67" customFormat="1" ht="28.5" customHeight="1" x14ac:dyDescent="0.25">
      <c r="B65" s="70"/>
      <c r="C65" s="131" t="s">
        <v>51</v>
      </c>
      <c r="D65" s="132"/>
      <c r="E65" s="132"/>
      <c r="F65" s="103">
        <v>2346</v>
      </c>
      <c r="G65" s="103"/>
      <c r="H65" s="133">
        <v>477838.94</v>
      </c>
      <c r="I65" s="134"/>
    </row>
    <row r="66" spans="2:9" s="67" customFormat="1" ht="28.5" customHeight="1" x14ac:dyDescent="0.25">
      <c r="B66" s="70"/>
      <c r="C66" s="131" t="s">
        <v>90</v>
      </c>
      <c r="D66" s="132"/>
      <c r="E66" s="132"/>
      <c r="F66" s="103">
        <v>0</v>
      </c>
      <c r="G66" s="128"/>
      <c r="H66" s="129"/>
      <c r="I66" s="130"/>
    </row>
    <row r="67" spans="2:9" s="67" customFormat="1" ht="28.5" customHeight="1" x14ac:dyDescent="0.25">
      <c r="B67" s="70"/>
      <c r="C67" s="131" t="s">
        <v>210</v>
      </c>
      <c r="D67" s="132"/>
      <c r="E67" s="132"/>
      <c r="F67" s="103">
        <v>0</v>
      </c>
      <c r="G67" s="128"/>
      <c r="H67" s="129"/>
      <c r="I67" s="130"/>
    </row>
    <row r="68" spans="2:9" s="67" customFormat="1" ht="28.5" customHeight="1" x14ac:dyDescent="0.25">
      <c r="B68" s="70"/>
      <c r="C68" s="131" t="s">
        <v>211</v>
      </c>
      <c r="D68" s="132"/>
      <c r="E68" s="132"/>
      <c r="F68" s="103">
        <v>128528.96000000001</v>
      </c>
      <c r="G68" s="128"/>
      <c r="H68" s="129"/>
      <c r="I68" s="130"/>
    </row>
    <row r="69" spans="2:9" s="67" customFormat="1" ht="28.5" customHeight="1" x14ac:dyDescent="0.25">
      <c r="B69" s="70"/>
      <c r="C69" s="126" t="s">
        <v>169</v>
      </c>
      <c r="D69" s="127"/>
      <c r="E69" s="127"/>
      <c r="F69" s="128">
        <v>2021</v>
      </c>
      <c r="G69" s="128"/>
      <c r="H69" s="129"/>
      <c r="I69" s="130"/>
    </row>
    <row r="70" spans="2:9" s="67" customFormat="1" ht="28.5" customHeight="1" x14ac:dyDescent="0.25">
      <c r="B70" s="70"/>
      <c r="C70" s="131" t="s">
        <v>50</v>
      </c>
      <c r="D70" s="132"/>
      <c r="E70" s="132"/>
      <c r="F70" s="103">
        <v>0</v>
      </c>
      <c r="G70" s="103">
        <v>274498.09000000003</v>
      </c>
      <c r="H70" s="129"/>
      <c r="I70" s="130"/>
    </row>
    <row r="71" spans="2:9" s="67" customFormat="1" ht="28.5" customHeight="1" x14ac:dyDescent="0.25">
      <c r="B71" s="70"/>
      <c r="C71" s="131" t="s">
        <v>51</v>
      </c>
      <c r="D71" s="132"/>
      <c r="E71" s="132"/>
      <c r="F71" s="103">
        <v>0</v>
      </c>
      <c r="G71" s="128"/>
      <c r="H71" s="133">
        <v>7957.52</v>
      </c>
      <c r="I71" s="134"/>
    </row>
    <row r="72" spans="2:9" s="67" customFormat="1" ht="28.5" customHeight="1" x14ac:dyDescent="0.25">
      <c r="B72" s="70"/>
      <c r="C72" s="131" t="s">
        <v>90</v>
      </c>
      <c r="D72" s="132"/>
      <c r="E72" s="132"/>
      <c r="F72" s="103">
        <v>0</v>
      </c>
      <c r="G72" s="128"/>
      <c r="H72" s="129"/>
      <c r="I72" s="130"/>
    </row>
    <row r="73" spans="2:9" s="67" customFormat="1" ht="28.5" customHeight="1" x14ac:dyDescent="0.25">
      <c r="B73" s="70"/>
      <c r="C73" s="131" t="s">
        <v>210</v>
      </c>
      <c r="D73" s="132"/>
      <c r="E73" s="132"/>
      <c r="F73" s="103">
        <v>0</v>
      </c>
      <c r="G73" s="128"/>
      <c r="H73" s="129"/>
      <c r="I73" s="130"/>
    </row>
    <row r="74" spans="2:9" s="67" customFormat="1" ht="28.5" customHeight="1" x14ac:dyDescent="0.25">
      <c r="B74" s="70"/>
      <c r="C74" s="131" t="s">
        <v>211</v>
      </c>
      <c r="D74" s="132"/>
      <c r="E74" s="132"/>
      <c r="F74" s="103">
        <v>0</v>
      </c>
      <c r="G74" s="128"/>
      <c r="H74" s="129"/>
      <c r="I74" s="130"/>
    </row>
    <row r="75" spans="2:9" s="67" customFormat="1" ht="28.5" customHeight="1" x14ac:dyDescent="0.25">
      <c r="B75" s="70"/>
      <c r="C75" s="126" t="s">
        <v>169</v>
      </c>
      <c r="D75" s="127"/>
      <c r="E75" s="127"/>
      <c r="F75" s="128">
        <v>2020</v>
      </c>
      <c r="G75" s="128"/>
      <c r="H75" s="129"/>
      <c r="I75" s="130"/>
    </row>
    <row r="76" spans="2:9" s="67" customFormat="1" ht="28.5" customHeight="1" x14ac:dyDescent="0.25">
      <c r="B76" s="70"/>
      <c r="C76" s="131" t="s">
        <v>50</v>
      </c>
      <c r="D76" s="132"/>
      <c r="E76" s="132"/>
      <c r="F76" s="103">
        <v>0</v>
      </c>
      <c r="G76" s="128"/>
      <c r="H76" s="129"/>
      <c r="I76" s="130"/>
    </row>
    <row r="77" spans="2:9" s="67" customFormat="1" ht="28.5" customHeight="1" x14ac:dyDescent="0.25">
      <c r="B77" s="70"/>
      <c r="C77" s="131" t="s">
        <v>51</v>
      </c>
      <c r="D77" s="132"/>
      <c r="E77" s="132"/>
      <c r="F77" s="103">
        <v>9400</v>
      </c>
      <c r="G77" s="128"/>
      <c r="H77" s="129"/>
      <c r="I77" s="130"/>
    </row>
    <row r="78" spans="2:9" s="67" customFormat="1" ht="28.5" customHeight="1" x14ac:dyDescent="0.25">
      <c r="B78" s="70"/>
      <c r="C78" s="131" t="s">
        <v>90</v>
      </c>
      <c r="D78" s="132"/>
      <c r="E78" s="132"/>
      <c r="F78" s="103">
        <v>0</v>
      </c>
      <c r="G78" s="128"/>
      <c r="H78" s="129"/>
      <c r="I78" s="130"/>
    </row>
    <row r="79" spans="2:9" s="67" customFormat="1" ht="28.5" customHeight="1" x14ac:dyDescent="0.25">
      <c r="B79" s="70"/>
      <c r="C79" s="131" t="s">
        <v>210</v>
      </c>
      <c r="D79" s="132"/>
      <c r="E79" s="132"/>
      <c r="F79" s="103">
        <v>0</v>
      </c>
      <c r="G79" s="128"/>
      <c r="H79" s="129"/>
      <c r="I79" s="130"/>
    </row>
    <row r="80" spans="2:9" s="67" customFormat="1" ht="28.5" customHeight="1" x14ac:dyDescent="0.25">
      <c r="B80" s="70"/>
      <c r="C80" s="131" t="s">
        <v>211</v>
      </c>
      <c r="D80" s="132"/>
      <c r="E80" s="132"/>
      <c r="F80" s="103">
        <v>0</v>
      </c>
      <c r="G80" s="128"/>
      <c r="H80" s="129"/>
      <c r="I80" s="130"/>
    </row>
    <row r="81" spans="2:13" s="67" customFormat="1" ht="28.5" customHeight="1" x14ac:dyDescent="0.25">
      <c r="B81" s="70"/>
      <c r="C81" s="135" t="s">
        <v>212</v>
      </c>
      <c r="D81" s="136"/>
      <c r="E81" s="136"/>
      <c r="F81" s="115">
        <f>F65+F71+F77+F68</f>
        <v>140274.96000000002</v>
      </c>
      <c r="G81" s="137">
        <f>+G64+G70</f>
        <v>552268.13</v>
      </c>
      <c r="H81" s="138">
        <f>+H65+H71</f>
        <v>485796.46</v>
      </c>
      <c r="I81" s="130"/>
    </row>
    <row r="82" spans="2:13" s="67" customFormat="1" ht="28.5" customHeight="1" x14ac:dyDescent="0.25">
      <c r="B82" s="70"/>
      <c r="C82" s="139"/>
      <c r="D82" s="139"/>
      <c r="E82" s="139"/>
      <c r="F82" s="140"/>
      <c r="G82" s="141"/>
      <c r="H82" s="142"/>
      <c r="I82" s="143"/>
    </row>
    <row r="83" spans="2:13" ht="52.5" customHeight="1" x14ac:dyDescent="0.25">
      <c r="B83" s="54" t="s">
        <v>158</v>
      </c>
      <c r="C83" s="54"/>
      <c r="D83" s="54"/>
      <c r="E83" s="54"/>
      <c r="F83" s="144">
        <f>+F81+G81+H81</f>
        <v>1178339.55</v>
      </c>
    </row>
    <row r="84" spans="2:13" x14ac:dyDescent="0.25">
      <c r="C84" s="69"/>
      <c r="F84" s="88"/>
    </row>
    <row r="85" spans="2:13" x14ac:dyDescent="0.25">
      <c r="B85" s="69" t="s">
        <v>89</v>
      </c>
      <c r="C85" s="69"/>
      <c r="F85" s="145">
        <f>+F83+F58</f>
        <v>7794502.2000000011</v>
      </c>
      <c r="K85" s="146"/>
    </row>
    <row r="86" spans="2:13" x14ac:dyDescent="0.25">
      <c r="C86" s="69"/>
      <c r="F86" s="88"/>
    </row>
    <row r="87" spans="2:13" ht="66" customHeight="1" x14ac:dyDescent="0.25">
      <c r="B87" s="147" t="s">
        <v>159</v>
      </c>
      <c r="C87" s="147"/>
      <c r="D87" s="147"/>
      <c r="E87" s="147"/>
      <c r="F87" s="147"/>
      <c r="G87" s="147"/>
      <c r="H87" s="147"/>
      <c r="I87" s="147"/>
    </row>
    <row r="88" spans="2:13" ht="18.75" customHeight="1" x14ac:dyDescent="0.25">
      <c r="B88" s="148"/>
      <c r="C88" s="148"/>
      <c r="D88" s="148"/>
      <c r="E88" s="148"/>
      <c r="F88" s="148"/>
      <c r="G88" s="148"/>
      <c r="H88" s="148"/>
      <c r="I88" s="148"/>
    </row>
    <row r="89" spans="2:13" x14ac:dyDescent="0.25">
      <c r="B89" s="149" t="s">
        <v>52</v>
      </c>
      <c r="C89" s="69"/>
      <c r="F89" s="88"/>
      <c r="M89" s="122"/>
    </row>
    <row r="90" spans="2:13" x14ac:dyDescent="0.25">
      <c r="B90" s="149"/>
      <c r="F90" s="88"/>
      <c r="H90" s="122"/>
    </row>
    <row r="91" spans="2:13" x14ac:dyDescent="0.25">
      <c r="B91" s="56" t="s">
        <v>53</v>
      </c>
      <c r="F91" s="88"/>
    </row>
    <row r="92" spans="2:13" x14ac:dyDescent="0.25">
      <c r="F92" s="88"/>
    </row>
    <row r="93" spans="2:13" x14ac:dyDescent="0.25">
      <c r="B93" s="116" t="s">
        <v>54</v>
      </c>
      <c r="C93" s="150" t="s">
        <v>55</v>
      </c>
      <c r="D93" s="151"/>
      <c r="E93" s="151"/>
      <c r="F93" s="151"/>
      <c r="G93" s="151"/>
    </row>
    <row r="94" spans="2:13" x14ac:dyDescent="0.25">
      <c r="F94" s="88"/>
    </row>
    <row r="95" spans="2:13" x14ac:dyDescent="0.25">
      <c r="B95" s="152" t="s">
        <v>56</v>
      </c>
      <c r="C95" s="151"/>
      <c r="D95" s="151"/>
      <c r="E95" s="151"/>
      <c r="F95" s="151"/>
      <c r="G95" s="151"/>
      <c r="H95" s="151"/>
      <c r="I95" s="151"/>
      <c r="J95" s="151"/>
      <c r="K95" s="151"/>
      <c r="L95" s="151"/>
    </row>
    <row r="96" spans="2:13" x14ac:dyDescent="0.25">
      <c r="B96" s="152"/>
      <c r="C96" s="151"/>
      <c r="D96" s="151"/>
      <c r="E96" s="151"/>
      <c r="F96" s="151"/>
      <c r="G96" s="151"/>
      <c r="H96" s="151"/>
      <c r="I96" s="151"/>
      <c r="J96" s="151"/>
      <c r="K96" s="151"/>
      <c r="L96" s="151"/>
    </row>
    <row r="97" spans="2:13" x14ac:dyDescent="0.25">
      <c r="B97" s="56" t="s">
        <v>57</v>
      </c>
      <c r="C97" s="151"/>
      <c r="D97" s="151"/>
      <c r="E97" s="151"/>
      <c r="F97" s="151"/>
      <c r="G97" s="151"/>
      <c r="H97" s="151"/>
      <c r="I97" s="151"/>
      <c r="J97" s="151"/>
      <c r="K97" s="151"/>
      <c r="L97" s="151"/>
    </row>
    <row r="98" spans="2:13" x14ac:dyDescent="0.25">
      <c r="B98" s="151"/>
      <c r="C98" s="151"/>
      <c r="D98" s="151"/>
      <c r="E98" s="151"/>
      <c r="F98" s="151"/>
      <c r="G98" s="151"/>
      <c r="H98" s="151"/>
      <c r="I98" s="151"/>
      <c r="J98" s="151"/>
      <c r="K98" s="151"/>
      <c r="L98" s="151"/>
    </row>
    <row r="99" spans="2:13" s="67" customFormat="1" ht="23.25" customHeight="1" x14ac:dyDescent="0.25">
      <c r="B99" s="153" t="s">
        <v>169</v>
      </c>
      <c r="C99" s="154"/>
      <c r="D99" s="154"/>
      <c r="E99" s="155"/>
      <c r="F99" s="156" t="s">
        <v>148</v>
      </c>
      <c r="G99" s="157" t="s">
        <v>149</v>
      </c>
      <c r="H99" s="154" t="s">
        <v>150</v>
      </c>
      <c r="I99" s="155"/>
      <c r="J99" s="158"/>
      <c r="K99" s="159"/>
      <c r="L99" s="159"/>
    </row>
    <row r="100" spans="2:13" ht="22.5" customHeight="1" x14ac:dyDescent="0.25">
      <c r="B100" s="160" t="s">
        <v>58</v>
      </c>
      <c r="C100" s="161"/>
      <c r="D100" s="161"/>
      <c r="E100" s="162"/>
      <c r="F100" s="163">
        <v>8084219.5300000003</v>
      </c>
      <c r="G100" s="163"/>
      <c r="H100" s="164">
        <v>0</v>
      </c>
      <c r="I100" s="164"/>
      <c r="J100" s="165"/>
      <c r="K100" s="166"/>
      <c r="L100" s="166"/>
    </row>
    <row r="101" spans="2:13" ht="20.25" customHeight="1" x14ac:dyDescent="0.25">
      <c r="B101" s="167" t="s">
        <v>84</v>
      </c>
      <c r="C101" s="168"/>
      <c r="D101" s="168"/>
      <c r="E101" s="169"/>
      <c r="F101" s="163">
        <v>2382099</v>
      </c>
      <c r="G101" s="163"/>
      <c r="H101" s="164">
        <v>0</v>
      </c>
      <c r="I101" s="164">
        <v>0</v>
      </c>
      <c r="J101" s="165"/>
      <c r="K101" s="166"/>
      <c r="L101" s="166"/>
    </row>
    <row r="102" spans="2:13" ht="20.25" customHeight="1" x14ac:dyDescent="0.25">
      <c r="B102" s="167" t="s">
        <v>85</v>
      </c>
      <c r="C102" s="168"/>
      <c r="D102" s="168"/>
      <c r="E102" s="169"/>
      <c r="F102" s="163">
        <v>0</v>
      </c>
      <c r="G102" s="163"/>
      <c r="H102" s="164">
        <v>0</v>
      </c>
      <c r="I102" s="164">
        <v>0</v>
      </c>
      <c r="J102" s="170"/>
      <c r="K102" s="171"/>
      <c r="L102" s="171"/>
    </row>
    <row r="103" spans="2:13" ht="37.5" customHeight="1" x14ac:dyDescent="0.25">
      <c r="B103" s="172" t="s">
        <v>86</v>
      </c>
      <c r="C103" s="173"/>
      <c r="D103" s="173"/>
      <c r="E103" s="174"/>
      <c r="F103" s="163">
        <v>76784827.829999998</v>
      </c>
      <c r="G103" s="163"/>
      <c r="H103" s="164">
        <v>0</v>
      </c>
      <c r="I103" s="164">
        <v>0</v>
      </c>
      <c r="J103" s="170"/>
      <c r="K103" s="171"/>
      <c r="L103" s="171"/>
    </row>
    <row r="104" spans="2:13" ht="37.5" customHeight="1" x14ac:dyDescent="0.25">
      <c r="B104" s="172" t="s">
        <v>87</v>
      </c>
      <c r="C104" s="173"/>
      <c r="D104" s="173"/>
      <c r="E104" s="174"/>
      <c r="F104" s="163">
        <v>0</v>
      </c>
      <c r="G104" s="163"/>
      <c r="H104" s="164">
        <v>0</v>
      </c>
      <c r="I104" s="164">
        <v>0</v>
      </c>
      <c r="J104" s="170"/>
      <c r="K104" s="171"/>
      <c r="L104" s="171"/>
    </row>
    <row r="105" spans="2:13" ht="30.75" customHeight="1" x14ac:dyDescent="0.25">
      <c r="B105" s="175" t="s">
        <v>59</v>
      </c>
      <c r="C105" s="176"/>
      <c r="D105" s="176"/>
      <c r="E105" s="177"/>
      <c r="F105" s="178">
        <f>SUM(F100:F104)</f>
        <v>87251146.359999999</v>
      </c>
      <c r="G105" s="178">
        <f>SUM(G100:G104)</f>
        <v>0</v>
      </c>
      <c r="H105" s="179">
        <f>SUM(H100:I104)</f>
        <v>0</v>
      </c>
      <c r="I105" s="180"/>
      <c r="J105" s="181"/>
      <c r="K105" s="182"/>
      <c r="L105" s="182"/>
      <c r="M105" s="88"/>
    </row>
    <row r="106" spans="2:13" x14ac:dyDescent="0.25">
      <c r="B106" s="151"/>
      <c r="C106" s="183"/>
      <c r="D106" s="183"/>
      <c r="E106" s="183"/>
      <c r="F106" s="183"/>
      <c r="G106" s="183"/>
      <c r="H106" s="183"/>
      <c r="I106" s="183"/>
      <c r="J106" s="183"/>
      <c r="K106" s="184"/>
      <c r="L106" s="184"/>
    </row>
    <row r="107" spans="2:13" ht="36.75" customHeight="1" x14ac:dyDescent="0.25">
      <c r="B107" s="54" t="s">
        <v>160</v>
      </c>
      <c r="C107" s="54"/>
      <c r="D107" s="54"/>
      <c r="E107" s="54"/>
      <c r="F107" s="185">
        <f>SUM(F105:I105)</f>
        <v>87251146.359999999</v>
      </c>
      <c r="M107" s="186"/>
    </row>
    <row r="108" spans="2:13" ht="22.5" customHeight="1" x14ac:dyDescent="0.25">
      <c r="F108" s="88"/>
      <c r="M108" s="186"/>
    </row>
    <row r="109" spans="2:13" s="67" customFormat="1" ht="24" customHeight="1" x14ac:dyDescent="0.25">
      <c r="B109" s="152" t="s">
        <v>60</v>
      </c>
      <c r="C109" s="187"/>
      <c r="D109" s="187"/>
      <c r="E109" s="187"/>
      <c r="F109" s="187"/>
      <c r="G109" s="187"/>
      <c r="H109" s="187"/>
      <c r="I109" s="187"/>
      <c r="J109" s="187"/>
      <c r="K109" s="188"/>
      <c r="L109" s="188"/>
    </row>
    <row r="110" spans="2:13" x14ac:dyDescent="0.25">
      <c r="B110" s="69"/>
      <c r="C110" s="183"/>
      <c r="D110" s="183"/>
      <c r="E110" s="183"/>
      <c r="F110" s="183"/>
      <c r="G110" s="183"/>
      <c r="H110" s="183"/>
      <c r="I110" s="183"/>
      <c r="J110" s="183"/>
      <c r="K110" s="184"/>
      <c r="L110" s="184"/>
    </row>
    <row r="111" spans="2:13" x14ac:dyDescent="0.25">
      <c r="B111" s="56" t="s">
        <v>61</v>
      </c>
      <c r="C111" s="183"/>
      <c r="D111" s="183"/>
      <c r="E111" s="183"/>
      <c r="F111" s="183"/>
      <c r="G111" s="183"/>
      <c r="H111" s="183"/>
      <c r="I111" s="183"/>
      <c r="J111" s="183"/>
      <c r="K111" s="184"/>
      <c r="L111" s="184"/>
    </row>
    <row r="112" spans="2:13" x14ac:dyDescent="0.25">
      <c r="B112" s="151"/>
      <c r="C112" s="183"/>
      <c r="D112" s="183"/>
      <c r="E112" s="183"/>
      <c r="F112" s="183"/>
      <c r="G112" s="183"/>
      <c r="H112" s="183"/>
      <c r="I112" s="183"/>
      <c r="J112" s="183"/>
      <c r="K112" s="184"/>
      <c r="L112" s="184"/>
    </row>
    <row r="113" spans="2:15" s="189" customFormat="1" ht="24" customHeight="1" x14ac:dyDescent="0.25">
      <c r="B113" s="153" t="s">
        <v>169</v>
      </c>
      <c r="C113" s="154"/>
      <c r="D113" s="154"/>
      <c r="E113" s="155"/>
      <c r="F113" s="156" t="s">
        <v>148</v>
      </c>
      <c r="G113" s="156" t="s">
        <v>149</v>
      </c>
      <c r="H113" s="190" t="s">
        <v>150</v>
      </c>
      <c r="I113" s="190"/>
      <c r="J113" s="191"/>
      <c r="K113" s="192"/>
      <c r="L113" s="192"/>
    </row>
    <row r="114" spans="2:15" s="189" customFormat="1" ht="24" customHeight="1" x14ac:dyDescent="0.25">
      <c r="B114" s="167" t="s">
        <v>62</v>
      </c>
      <c r="C114" s="168"/>
      <c r="D114" s="168"/>
      <c r="E114" s="169"/>
      <c r="F114" s="193">
        <v>2050401.9</v>
      </c>
      <c r="G114" s="193">
        <v>1258494.26</v>
      </c>
      <c r="H114" s="133">
        <v>159635.92000000001</v>
      </c>
      <c r="I114" s="134"/>
      <c r="J114" s="194"/>
      <c r="K114" s="195"/>
      <c r="L114" s="196"/>
    </row>
    <row r="115" spans="2:15" s="189" customFormat="1" ht="24" customHeight="1" x14ac:dyDescent="0.25">
      <c r="B115" s="167" t="s">
        <v>63</v>
      </c>
      <c r="C115" s="168"/>
      <c r="D115" s="168"/>
      <c r="E115" s="169"/>
      <c r="F115" s="193">
        <v>99915.14</v>
      </c>
      <c r="G115" s="193"/>
      <c r="H115" s="133">
        <v>19293.47</v>
      </c>
      <c r="I115" s="134">
        <v>0</v>
      </c>
      <c r="J115" s="194"/>
      <c r="K115" s="195"/>
      <c r="L115" s="196"/>
    </row>
    <row r="116" spans="2:15" s="189" customFormat="1" ht="24" customHeight="1" x14ac:dyDescent="0.25">
      <c r="B116" s="167" t="s">
        <v>184</v>
      </c>
      <c r="C116" s="168"/>
      <c r="D116" s="168"/>
      <c r="E116" s="169"/>
      <c r="F116" s="193">
        <v>25840.01</v>
      </c>
      <c r="G116" s="193"/>
      <c r="H116" s="133"/>
      <c r="I116" s="134"/>
      <c r="J116" s="194"/>
      <c r="K116" s="195"/>
      <c r="L116" s="196"/>
    </row>
    <row r="117" spans="2:15" s="189" customFormat="1" ht="24" customHeight="1" x14ac:dyDescent="0.25">
      <c r="B117" s="167" t="s">
        <v>64</v>
      </c>
      <c r="C117" s="168"/>
      <c r="D117" s="168"/>
      <c r="E117" s="169"/>
      <c r="F117" s="193">
        <v>6554642.3600000003</v>
      </c>
      <c r="G117" s="193"/>
      <c r="H117" s="133">
        <v>493960</v>
      </c>
      <c r="I117" s="134">
        <v>493960</v>
      </c>
      <c r="J117" s="194"/>
      <c r="K117" s="195"/>
      <c r="L117" s="196"/>
    </row>
    <row r="118" spans="2:15" s="189" customFormat="1" ht="24" customHeight="1" x14ac:dyDescent="0.25">
      <c r="B118" s="167" t="s">
        <v>69</v>
      </c>
      <c r="C118" s="168"/>
      <c r="D118" s="168"/>
      <c r="E118" s="169"/>
      <c r="F118" s="193">
        <v>84098.95</v>
      </c>
      <c r="G118" s="193"/>
      <c r="H118" s="133"/>
      <c r="I118" s="134">
        <v>0</v>
      </c>
      <c r="J118" s="194"/>
      <c r="K118" s="195"/>
      <c r="L118" s="196"/>
    </row>
    <row r="119" spans="2:15" s="189" customFormat="1" ht="24" customHeight="1" x14ac:dyDescent="0.25">
      <c r="B119" s="167" t="s">
        <v>65</v>
      </c>
      <c r="C119" s="168"/>
      <c r="D119" s="168"/>
      <c r="E119" s="169"/>
      <c r="F119" s="193">
        <v>4218962.7699999996</v>
      </c>
      <c r="G119" s="193"/>
      <c r="H119" s="133">
        <v>6722.51</v>
      </c>
      <c r="I119" s="134">
        <v>3355.11</v>
      </c>
      <c r="J119" s="194"/>
      <c r="K119" s="195"/>
      <c r="L119" s="196"/>
    </row>
    <row r="120" spans="2:15" s="189" customFormat="1" ht="42" customHeight="1" x14ac:dyDescent="0.25">
      <c r="B120" s="172" t="s">
        <v>70</v>
      </c>
      <c r="C120" s="173"/>
      <c r="D120" s="173"/>
      <c r="E120" s="174"/>
      <c r="F120" s="193">
        <v>540040.25</v>
      </c>
      <c r="G120" s="193"/>
      <c r="H120" s="133"/>
      <c r="I120" s="134"/>
      <c r="J120" s="194"/>
      <c r="K120" s="195"/>
      <c r="L120" s="196"/>
    </row>
    <row r="121" spans="2:15" s="189" customFormat="1" ht="24" customHeight="1" x14ac:dyDescent="0.25">
      <c r="B121" s="197" t="s">
        <v>171</v>
      </c>
      <c r="C121" s="198"/>
      <c r="D121" s="198"/>
      <c r="E121" s="199"/>
      <c r="F121" s="200">
        <f>SUM(F114:F120)</f>
        <v>13573901.379999999</v>
      </c>
      <c r="G121" s="200">
        <f>SUM(G114:G120)</f>
        <v>1258494.26</v>
      </c>
      <c r="H121" s="201">
        <f>+H114+H115+H117+H116+H118+H119++H120</f>
        <v>679611.9</v>
      </c>
      <c r="I121" s="202">
        <f t="shared" ref="I121" si="0">SUM(I114:K120)</f>
        <v>497315.11</v>
      </c>
      <c r="J121" s="203"/>
      <c r="K121" s="204"/>
      <c r="L121" s="204"/>
    </row>
    <row r="122" spans="2:15" s="189" customFormat="1" ht="24" customHeight="1" x14ac:dyDescent="0.25">
      <c r="B122" s="167" t="s">
        <v>66</v>
      </c>
      <c r="C122" s="168"/>
      <c r="D122" s="168"/>
      <c r="E122" s="169"/>
      <c r="F122" s="193">
        <v>32000</v>
      </c>
      <c r="G122" s="193"/>
      <c r="H122" s="133">
        <v>8912.2800000000007</v>
      </c>
      <c r="I122" s="134">
        <v>6824.28</v>
      </c>
      <c r="J122" s="194"/>
      <c r="K122" s="195"/>
      <c r="L122" s="196"/>
      <c r="O122" s="205"/>
    </row>
    <row r="123" spans="2:15" s="189" customFormat="1" ht="24" customHeight="1" x14ac:dyDescent="0.25">
      <c r="B123" s="167" t="s">
        <v>67</v>
      </c>
      <c r="C123" s="168"/>
      <c r="D123" s="168"/>
      <c r="E123" s="169"/>
      <c r="F123" s="193">
        <v>59922.8</v>
      </c>
      <c r="G123" s="193"/>
      <c r="H123" s="133">
        <v>77800</v>
      </c>
      <c r="I123" s="134">
        <v>52200</v>
      </c>
      <c r="J123" s="194"/>
      <c r="K123" s="195"/>
      <c r="L123" s="196"/>
    </row>
    <row r="124" spans="2:15" s="189" customFormat="1" ht="24" customHeight="1" x14ac:dyDescent="0.25">
      <c r="B124" s="167" t="s">
        <v>71</v>
      </c>
      <c r="C124" s="168"/>
      <c r="D124" s="168"/>
      <c r="E124" s="169"/>
      <c r="F124" s="193">
        <v>23490</v>
      </c>
      <c r="G124" s="193"/>
      <c r="H124" s="133"/>
      <c r="I124" s="134"/>
      <c r="J124" s="194"/>
      <c r="K124" s="195"/>
      <c r="L124" s="195"/>
    </row>
    <row r="125" spans="2:15" s="189" customFormat="1" ht="24" customHeight="1" x14ac:dyDescent="0.25">
      <c r="B125" s="197" t="s">
        <v>172</v>
      </c>
      <c r="C125" s="198"/>
      <c r="D125" s="198"/>
      <c r="E125" s="199"/>
      <c r="F125" s="200">
        <f>SUM(F122:F124)</f>
        <v>115412.8</v>
      </c>
      <c r="G125" s="200">
        <f>SUM(G122:G124)</f>
        <v>0</v>
      </c>
      <c r="H125" s="201">
        <f>+H122+H123+H124</f>
        <v>86712.28</v>
      </c>
      <c r="I125" s="202">
        <f t="shared" ref="I125" si="1">SUM(I122:K124)</f>
        <v>59024.28</v>
      </c>
      <c r="J125" s="203"/>
      <c r="K125" s="204"/>
      <c r="L125" s="204"/>
    </row>
    <row r="126" spans="2:15" s="189" customFormat="1" ht="24" customHeight="1" x14ac:dyDescent="0.25">
      <c r="B126" s="167" t="s">
        <v>68</v>
      </c>
      <c r="C126" s="168"/>
      <c r="D126" s="168"/>
      <c r="E126" s="169"/>
      <c r="F126" s="193">
        <v>-182766.63</v>
      </c>
      <c r="G126" s="193"/>
      <c r="H126" s="133"/>
      <c r="I126" s="134"/>
      <c r="J126" s="194"/>
      <c r="K126" s="195"/>
      <c r="L126" s="196"/>
      <c r="N126" s="205"/>
    </row>
    <row r="127" spans="2:15" s="189" customFormat="1" ht="37.5" customHeight="1" x14ac:dyDescent="0.25">
      <c r="B127" s="172" t="s">
        <v>173</v>
      </c>
      <c r="C127" s="173"/>
      <c r="D127" s="173"/>
      <c r="E127" s="174"/>
      <c r="F127" s="200">
        <f>SUM(F126)</f>
        <v>-182766.63</v>
      </c>
      <c r="G127" s="200"/>
      <c r="H127" s="133"/>
      <c r="I127" s="134"/>
      <c r="J127" s="203"/>
      <c r="K127" s="204"/>
      <c r="L127" s="204"/>
    </row>
    <row r="128" spans="2:15" ht="23.25" customHeight="1" x14ac:dyDescent="0.25">
      <c r="B128" s="160" t="s">
        <v>170</v>
      </c>
      <c r="C128" s="161"/>
      <c r="D128" s="161"/>
      <c r="E128" s="162"/>
      <c r="F128" s="178">
        <f>SUM(F121,F125,F127)</f>
        <v>13506547.549999999</v>
      </c>
      <c r="G128" s="178">
        <f>SUM(G121,G125,G127)</f>
        <v>1258494.26</v>
      </c>
      <c r="H128" s="179">
        <f>SUM(H121,H125,H127)</f>
        <v>766324.18</v>
      </c>
      <c r="I128" s="180"/>
      <c r="J128" s="206"/>
      <c r="K128" s="207"/>
      <c r="L128" s="207"/>
      <c r="N128" s="88"/>
    </row>
    <row r="129" spans="2:15" x14ac:dyDescent="0.25">
      <c r="B129" s="208"/>
      <c r="C129" s="209"/>
      <c r="D129" s="209"/>
      <c r="E129" s="209"/>
      <c r="F129" s="209"/>
      <c r="G129" s="209"/>
      <c r="H129" s="209"/>
      <c r="I129" s="207"/>
      <c r="J129" s="207"/>
      <c r="K129" s="207"/>
      <c r="L129" s="207"/>
      <c r="M129" s="122"/>
      <c r="N129" s="88"/>
    </row>
    <row r="130" spans="2:15" ht="26.25" customHeight="1" x14ac:dyDescent="0.25">
      <c r="B130" s="210" t="s">
        <v>161</v>
      </c>
      <c r="C130" s="210"/>
      <c r="D130" s="210"/>
      <c r="E130" s="210"/>
      <c r="F130" s="211">
        <f>+F128+G128+H128</f>
        <v>15531365.989999998</v>
      </c>
      <c r="G130" s="209"/>
      <c r="H130" s="209"/>
      <c r="I130" s="207"/>
      <c r="J130" s="207"/>
      <c r="K130" s="207"/>
      <c r="L130" s="207"/>
      <c r="M130" s="122"/>
      <c r="N130" s="88"/>
    </row>
    <row r="131" spans="2:15" x14ac:dyDescent="0.25">
      <c r="B131" s="208"/>
      <c r="C131" s="209"/>
      <c r="D131" s="209"/>
      <c r="E131" s="209"/>
      <c r="F131" s="212"/>
      <c r="G131" s="209"/>
      <c r="H131" s="209"/>
      <c r="I131" s="207"/>
      <c r="J131" s="207"/>
      <c r="K131" s="207"/>
      <c r="L131" s="207"/>
      <c r="M131" s="122"/>
      <c r="N131" s="88"/>
    </row>
    <row r="132" spans="2:15" x14ac:dyDescent="0.25">
      <c r="B132" s="213" t="s">
        <v>83</v>
      </c>
      <c r="C132" s="209"/>
      <c r="D132" s="209"/>
      <c r="E132" s="209"/>
      <c r="F132" s="211">
        <f>+F107+F130</f>
        <v>102782512.34999999</v>
      </c>
      <c r="G132" s="209"/>
      <c r="H132" s="209"/>
      <c r="I132" s="207"/>
      <c r="J132" s="207"/>
      <c r="K132" s="207"/>
      <c r="L132" s="207"/>
      <c r="N132" s="88"/>
    </row>
    <row r="133" spans="2:15" x14ac:dyDescent="0.25">
      <c r="B133" s="208"/>
      <c r="C133" s="209"/>
      <c r="D133" s="209"/>
      <c r="E133" s="209"/>
      <c r="F133" s="212"/>
      <c r="G133" s="209"/>
      <c r="H133" s="209"/>
      <c r="I133" s="207"/>
      <c r="J133" s="207"/>
      <c r="K133" s="207"/>
      <c r="L133" s="207"/>
      <c r="N133" s="88"/>
    </row>
    <row r="134" spans="2:15" x14ac:dyDescent="0.25">
      <c r="B134" s="213" t="s">
        <v>88</v>
      </c>
      <c r="C134" s="209"/>
      <c r="D134" s="209"/>
      <c r="E134" s="209"/>
      <c r="F134" s="214">
        <f>+F132+F85</f>
        <v>110577014.55</v>
      </c>
      <c r="G134" s="209"/>
      <c r="H134" s="209"/>
      <c r="I134" s="207"/>
      <c r="J134" s="207"/>
      <c r="K134" s="207"/>
      <c r="L134" s="207"/>
      <c r="N134" s="88"/>
    </row>
    <row r="135" spans="2:15" x14ac:dyDescent="0.25">
      <c r="B135" s="208"/>
      <c r="C135" s="209"/>
      <c r="D135" s="209"/>
      <c r="E135" s="209"/>
      <c r="F135" s="209"/>
      <c r="G135" s="209"/>
      <c r="H135" s="209"/>
      <c r="I135" s="207"/>
      <c r="J135" s="207"/>
      <c r="K135" s="207"/>
      <c r="L135" s="207"/>
      <c r="N135" s="88"/>
    </row>
    <row r="136" spans="2:15" x14ac:dyDescent="0.25">
      <c r="B136" s="208"/>
      <c r="C136" s="209"/>
      <c r="D136" s="209"/>
      <c r="E136" s="209"/>
      <c r="F136" s="209"/>
      <c r="G136" s="209"/>
      <c r="H136" s="209"/>
      <c r="I136" s="207"/>
      <c r="J136" s="207"/>
      <c r="K136" s="207"/>
      <c r="L136" s="207"/>
      <c r="N136" s="88"/>
    </row>
    <row r="137" spans="2:15" x14ac:dyDescent="0.25">
      <c r="B137" s="215" t="s">
        <v>72</v>
      </c>
      <c r="C137" s="209"/>
      <c r="D137" s="209"/>
      <c r="E137" s="209"/>
      <c r="F137" s="209"/>
      <c r="G137" s="209"/>
      <c r="H137" s="209"/>
      <c r="I137" s="207"/>
      <c r="J137" s="207"/>
      <c r="K137" s="207"/>
      <c r="L137" s="207"/>
      <c r="N137" s="88"/>
    </row>
    <row r="138" spans="2:15" x14ac:dyDescent="0.25">
      <c r="B138" s="208"/>
      <c r="C138" s="209"/>
      <c r="D138" s="209"/>
      <c r="E138" s="209"/>
      <c r="F138" s="209"/>
      <c r="G138" s="209"/>
      <c r="H138" s="209"/>
      <c r="I138" s="207"/>
      <c r="J138" s="207"/>
      <c r="K138" s="207"/>
      <c r="L138" s="207"/>
      <c r="N138" s="88"/>
    </row>
    <row r="139" spans="2:15" ht="15" customHeight="1" x14ac:dyDescent="0.25">
      <c r="B139" s="208"/>
      <c r="C139" s="209"/>
      <c r="D139" s="209"/>
      <c r="E139" s="209"/>
      <c r="F139" s="209"/>
      <c r="G139" s="209"/>
      <c r="H139" s="209"/>
      <c r="I139" s="207"/>
      <c r="J139" s="207"/>
      <c r="K139" s="207"/>
      <c r="L139" s="207"/>
      <c r="N139" s="88"/>
    </row>
    <row r="140" spans="2:15" ht="54" customHeight="1" x14ac:dyDescent="0.25">
      <c r="B140" s="147" t="s">
        <v>92</v>
      </c>
      <c r="C140" s="147"/>
      <c r="D140" s="147"/>
      <c r="E140" s="147"/>
      <c r="F140" s="147"/>
      <c r="G140" s="147"/>
      <c r="H140" s="147"/>
      <c r="I140" s="147"/>
      <c r="J140" s="83"/>
      <c r="K140" s="83"/>
      <c r="L140" s="83"/>
      <c r="M140" s="216"/>
      <c r="N140" s="216"/>
      <c r="O140" s="216"/>
    </row>
    <row r="141" spans="2:15" x14ac:dyDescent="0.25">
      <c r="B141" s="83"/>
      <c r="C141" s="83"/>
      <c r="D141" s="83"/>
      <c r="E141" s="83"/>
      <c r="F141" s="83"/>
      <c r="G141" s="83"/>
      <c r="H141" s="83"/>
      <c r="I141" s="83"/>
      <c r="J141" s="83"/>
      <c r="K141" s="83"/>
      <c r="L141" s="83"/>
      <c r="M141" s="216"/>
      <c r="N141" s="216"/>
      <c r="O141" s="216"/>
    </row>
    <row r="142" spans="2:15" x14ac:dyDescent="0.25">
      <c r="B142" s="208"/>
      <c r="C142" s="209"/>
      <c r="D142" s="209"/>
      <c r="E142" s="209"/>
      <c r="F142" s="209"/>
      <c r="G142" s="209"/>
      <c r="H142" s="209"/>
      <c r="I142" s="207"/>
      <c r="J142" s="207"/>
      <c r="K142" s="207"/>
      <c r="L142" s="207"/>
      <c r="N142" s="88"/>
    </row>
    <row r="143" spans="2:15" s="189" customFormat="1" ht="29.25" customHeight="1" x14ac:dyDescent="0.25">
      <c r="B143" s="153" t="s">
        <v>169</v>
      </c>
      <c r="C143" s="154"/>
      <c r="D143" s="154"/>
      <c r="E143" s="155"/>
      <c r="F143" s="156" t="s">
        <v>148</v>
      </c>
      <c r="G143" s="157" t="s">
        <v>149</v>
      </c>
      <c r="H143" s="153" t="s">
        <v>150</v>
      </c>
      <c r="I143" s="155"/>
      <c r="J143" s="191"/>
      <c r="K143" s="192"/>
      <c r="L143" s="204"/>
      <c r="N143" s="217"/>
    </row>
    <row r="144" spans="2:15" s="189" customFormat="1" ht="29.25" customHeight="1" x14ac:dyDescent="0.25">
      <c r="B144" s="218" t="s">
        <v>73</v>
      </c>
      <c r="C144" s="218"/>
      <c r="D144" s="218"/>
      <c r="E144" s="218"/>
      <c r="F144" s="193">
        <v>6385188.2199999997</v>
      </c>
      <c r="G144" s="193">
        <f>2733.99+38116.7+165357</f>
        <v>206207.69</v>
      </c>
      <c r="H144" s="133">
        <v>23024.27</v>
      </c>
      <c r="I144" s="134"/>
      <c r="J144" s="191"/>
      <c r="K144" s="192"/>
      <c r="L144" s="204"/>
      <c r="N144" s="217"/>
    </row>
    <row r="145" spans="2:14" s="189" customFormat="1" ht="29.25" customHeight="1" x14ac:dyDescent="0.25">
      <c r="B145" s="218" t="s">
        <v>74</v>
      </c>
      <c r="C145" s="218"/>
      <c r="D145" s="218"/>
      <c r="E145" s="218"/>
      <c r="F145" s="193">
        <v>0</v>
      </c>
      <c r="G145" s="193"/>
      <c r="H145" s="133">
        <v>0</v>
      </c>
      <c r="I145" s="134"/>
      <c r="J145" s="191"/>
      <c r="K145" s="192"/>
      <c r="L145" s="204"/>
      <c r="N145" s="217"/>
    </row>
    <row r="146" spans="2:14" s="189" customFormat="1" ht="29.25" customHeight="1" x14ac:dyDescent="0.25">
      <c r="B146" s="197" t="s">
        <v>174</v>
      </c>
      <c r="C146" s="198"/>
      <c r="D146" s="198"/>
      <c r="E146" s="199"/>
      <c r="F146" s="200">
        <f>SUM(F144:F145)</f>
        <v>6385188.2199999997</v>
      </c>
      <c r="G146" s="200">
        <f>SUM(G144:G145)</f>
        <v>206207.69</v>
      </c>
      <c r="H146" s="201">
        <f t="shared" ref="H146" si="2">SUM(H144:H145)</f>
        <v>23024.27</v>
      </c>
      <c r="I146" s="202"/>
      <c r="J146" s="191"/>
      <c r="K146" s="192"/>
      <c r="L146" s="204"/>
      <c r="N146" s="217"/>
    </row>
    <row r="147" spans="2:14" x14ac:dyDescent="0.25">
      <c r="B147" s="209"/>
      <c r="C147" s="209"/>
      <c r="D147" s="209"/>
      <c r="E147" s="209"/>
      <c r="F147" s="207"/>
      <c r="G147" s="207"/>
      <c r="H147" s="207"/>
      <c r="I147" s="207"/>
      <c r="J147" s="207"/>
      <c r="K147" s="207"/>
      <c r="L147" s="207"/>
      <c r="N147" s="88"/>
    </row>
    <row r="148" spans="2:14" x14ac:dyDescent="0.25">
      <c r="E148" s="209" t="s">
        <v>213</v>
      </c>
      <c r="F148" s="207">
        <f>F146+G146+H146</f>
        <v>6614420.1799999997</v>
      </c>
      <c r="G148" s="207"/>
      <c r="H148" s="207"/>
      <c r="I148" s="207"/>
      <c r="J148" s="207"/>
      <c r="K148" s="207"/>
      <c r="L148" s="207"/>
      <c r="N148" s="88"/>
    </row>
    <row r="149" spans="2:14" x14ac:dyDescent="0.25">
      <c r="B149" s="208"/>
      <c r="C149" s="209"/>
      <c r="D149" s="209"/>
      <c r="E149" s="209"/>
      <c r="F149" s="209"/>
      <c r="G149" s="209"/>
      <c r="H149" s="209"/>
      <c r="I149" s="207"/>
      <c r="J149" s="207"/>
      <c r="K149" s="207"/>
      <c r="L149" s="207"/>
      <c r="N149" s="88"/>
    </row>
    <row r="150" spans="2:14" ht="23.25" customHeight="1" x14ac:dyDescent="0.25">
      <c r="B150" s="65" t="s">
        <v>3</v>
      </c>
      <c r="C150" s="65"/>
      <c r="D150" s="65"/>
      <c r="E150" s="65"/>
      <c r="F150" s="65"/>
      <c r="G150" s="65"/>
      <c r="H150" s="65"/>
      <c r="I150" s="65"/>
      <c r="J150" s="207"/>
      <c r="K150" s="219"/>
      <c r="L150" s="219"/>
      <c r="N150" s="88"/>
    </row>
    <row r="152" spans="2:14" ht="30" customHeight="1" x14ac:dyDescent="0.25">
      <c r="B152" s="147" t="s">
        <v>146</v>
      </c>
      <c r="C152" s="147"/>
      <c r="D152" s="147"/>
      <c r="E152" s="147"/>
      <c r="F152" s="156" t="s">
        <v>148</v>
      </c>
      <c r="G152" s="156" t="s">
        <v>149</v>
      </c>
      <c r="H152" s="153" t="s">
        <v>150</v>
      </c>
      <c r="I152" s="155"/>
    </row>
    <row r="153" spans="2:14" ht="20.25" customHeight="1" x14ac:dyDescent="0.25">
      <c r="F153" s="88">
        <v>112619035.09999999</v>
      </c>
      <c r="G153" s="88">
        <v>3967048.78</v>
      </c>
      <c r="H153" s="220">
        <v>4200736.3600000003</v>
      </c>
      <c r="I153" s="220"/>
    </row>
    <row r="154" spans="2:14" x14ac:dyDescent="0.25">
      <c r="G154" s="120"/>
    </row>
    <row r="155" spans="2:14" x14ac:dyDescent="0.25">
      <c r="G155" s="120"/>
    </row>
    <row r="156" spans="2:14" ht="27.75" customHeight="1" x14ac:dyDescent="0.25">
      <c r="B156" s="221" t="s">
        <v>151</v>
      </c>
      <c r="C156" s="221"/>
      <c r="D156" s="221"/>
      <c r="E156" s="221"/>
      <c r="F156" s="156" t="s">
        <v>148</v>
      </c>
      <c r="G156" s="156" t="s">
        <v>149</v>
      </c>
      <c r="H156" s="153" t="s">
        <v>150</v>
      </c>
      <c r="I156" s="155"/>
    </row>
    <row r="157" spans="2:14" ht="24.75" customHeight="1" x14ac:dyDescent="0.25">
      <c r="F157" s="88">
        <v>81884094.870000005</v>
      </c>
      <c r="G157" s="88">
        <v>3600002.54</v>
      </c>
      <c r="H157" s="220">
        <v>3818200.68</v>
      </c>
      <c r="I157" s="220"/>
    </row>
    <row r="158" spans="2:14" x14ac:dyDescent="0.25">
      <c r="F158" s="88"/>
      <c r="G158" s="88"/>
      <c r="H158" s="88"/>
      <c r="I158" s="88"/>
    </row>
    <row r="159" spans="2:14" ht="18.75" x14ac:dyDescent="0.4">
      <c r="D159" s="56" t="s">
        <v>4</v>
      </c>
      <c r="F159" s="222">
        <f>F153-F157</f>
        <v>30734940.229999989</v>
      </c>
      <c r="G159" s="222">
        <f>G153-G157</f>
        <v>367046.23999999976</v>
      </c>
      <c r="H159" s="223">
        <f t="shared" ref="H159" si="3">H153-H157</f>
        <v>382535.68000000017</v>
      </c>
      <c r="I159" s="223"/>
    </row>
    <row r="160" spans="2:14" x14ac:dyDescent="0.25">
      <c r="G160" s="224"/>
    </row>
    <row r="161" spans="2:12" x14ac:dyDescent="0.25">
      <c r="C161" s="69" t="s">
        <v>214</v>
      </c>
      <c r="E161" s="69"/>
      <c r="F161" s="225">
        <f>F159+G159+H159</f>
        <v>31484522.149999987</v>
      </c>
      <c r="G161" s="224"/>
    </row>
    <row r="163" spans="2:12" ht="26.25" customHeight="1" x14ac:dyDescent="0.25">
      <c r="B163" s="65" t="s">
        <v>5</v>
      </c>
      <c r="C163" s="65"/>
      <c r="D163" s="65"/>
      <c r="E163" s="65"/>
      <c r="F163" s="65"/>
      <c r="G163" s="65"/>
      <c r="H163" s="65"/>
      <c r="I163" s="65"/>
    </row>
    <row r="165" spans="2:12" x14ac:dyDescent="0.25">
      <c r="F165" s="156" t="s">
        <v>148</v>
      </c>
      <c r="G165" s="156" t="s">
        <v>149</v>
      </c>
      <c r="H165" s="153" t="s">
        <v>150</v>
      </c>
      <c r="I165" s="155"/>
    </row>
    <row r="166" spans="2:12" s="67" customFormat="1" ht="25.5" customHeight="1" x14ac:dyDescent="0.25">
      <c r="G166" s="226"/>
      <c r="L166" s="79"/>
    </row>
    <row r="167" spans="2:12" s="67" customFormat="1" ht="25.5" customHeight="1" x14ac:dyDescent="0.25">
      <c r="B167" s="67" t="s">
        <v>215</v>
      </c>
      <c r="F167" s="101">
        <v>71038541.310000002</v>
      </c>
      <c r="G167" s="101">
        <v>1561788.56</v>
      </c>
      <c r="H167" s="227">
        <v>834302.78</v>
      </c>
      <c r="I167" s="227"/>
      <c r="L167" s="79"/>
    </row>
    <row r="168" spans="2:12" s="67" customFormat="1" ht="25.5" customHeight="1" x14ac:dyDescent="0.25">
      <c r="B168" s="67" t="s">
        <v>216</v>
      </c>
      <c r="F168" s="101">
        <v>29948557.039999999</v>
      </c>
      <c r="G168" s="101">
        <v>181791.22</v>
      </c>
      <c r="H168" s="227">
        <v>484179.75</v>
      </c>
      <c r="I168" s="227">
        <v>-12659.1</v>
      </c>
      <c r="L168" s="79"/>
    </row>
    <row r="169" spans="2:12" s="67" customFormat="1" ht="25.5" customHeight="1" x14ac:dyDescent="0.25">
      <c r="B169" s="67" t="s">
        <v>6</v>
      </c>
      <c r="F169" s="228">
        <f>F167+F168</f>
        <v>100987098.34999999</v>
      </c>
      <c r="G169" s="228">
        <f>+G167+G168</f>
        <v>1743579.78</v>
      </c>
      <c r="H169" s="229">
        <f>+H167+H168</f>
        <v>1318482.53</v>
      </c>
      <c r="I169" s="229"/>
      <c r="L169" s="79"/>
    </row>
    <row r="170" spans="2:12" s="67" customFormat="1" ht="25.5" customHeight="1" x14ac:dyDescent="0.25">
      <c r="F170" s="228"/>
      <c r="G170" s="228"/>
      <c r="H170" s="230"/>
      <c r="I170" s="230"/>
      <c r="L170" s="79"/>
    </row>
    <row r="171" spans="2:12" x14ac:dyDescent="0.25">
      <c r="B171" s="69" t="s">
        <v>217</v>
      </c>
      <c r="F171" s="225">
        <f>+F169+G169+H169</f>
        <v>104049160.66</v>
      </c>
    </row>
    <row r="173" spans="2:12" ht="15" customHeight="1" x14ac:dyDescent="0.25">
      <c r="B173" s="71" t="s">
        <v>155</v>
      </c>
      <c r="C173" s="71"/>
      <c r="D173" s="71"/>
      <c r="E173" s="71"/>
      <c r="F173" s="71"/>
      <c r="G173" s="71"/>
      <c r="H173" s="71"/>
      <c r="I173" s="71"/>
      <c r="J173" s="87"/>
      <c r="K173" s="87"/>
      <c r="L173" s="87"/>
    </row>
    <row r="174" spans="2:12" ht="37.5" customHeight="1" x14ac:dyDescent="0.25">
      <c r="B174" s="71"/>
      <c r="C174" s="71"/>
      <c r="D174" s="71"/>
      <c r="E174" s="71"/>
      <c r="F174" s="71"/>
      <c r="G174" s="71"/>
      <c r="H174" s="71"/>
      <c r="I174" s="71"/>
      <c r="J174" s="87"/>
      <c r="K174" s="87"/>
      <c r="L174" s="87"/>
    </row>
    <row r="176" spans="2:12" ht="22.5" customHeight="1" x14ac:dyDescent="0.25">
      <c r="B176" s="65" t="s">
        <v>7</v>
      </c>
      <c r="C176" s="65"/>
      <c r="D176" s="65"/>
      <c r="E176" s="65"/>
      <c r="F176" s="65"/>
      <c r="G176" s="65"/>
      <c r="H176" s="65"/>
      <c r="I176" s="65"/>
    </row>
    <row r="178" spans="2:12" ht="29.25" customHeight="1" x14ac:dyDescent="0.25">
      <c r="F178" s="156" t="s">
        <v>148</v>
      </c>
      <c r="G178" s="156" t="s">
        <v>149</v>
      </c>
      <c r="H178" s="153" t="s">
        <v>150</v>
      </c>
      <c r="I178" s="155"/>
    </row>
    <row r="179" spans="2:12" s="67" customFormat="1" ht="31.5" customHeight="1" x14ac:dyDescent="0.25">
      <c r="C179" s="67" t="s">
        <v>8</v>
      </c>
      <c r="F179" s="101">
        <v>6616591</v>
      </c>
      <c r="G179" s="101">
        <v>692050.63</v>
      </c>
      <c r="H179" s="231">
        <v>477903.17</v>
      </c>
      <c r="I179" s="231"/>
      <c r="L179" s="79"/>
    </row>
    <row r="180" spans="2:12" s="67" customFormat="1" x14ac:dyDescent="0.25">
      <c r="F180" s="101"/>
      <c r="G180" s="101"/>
      <c r="H180" s="101"/>
      <c r="I180" s="101"/>
      <c r="L180" s="79"/>
    </row>
    <row r="181" spans="2:12" s="67" customFormat="1" x14ac:dyDescent="0.25">
      <c r="F181" s="101"/>
      <c r="G181" s="101"/>
      <c r="H181" s="101"/>
      <c r="I181" s="101"/>
      <c r="L181" s="79"/>
    </row>
    <row r="182" spans="2:12" s="67" customFormat="1" x14ac:dyDescent="0.25">
      <c r="C182" s="67" t="s">
        <v>9</v>
      </c>
      <c r="F182" s="101">
        <v>100757694</v>
      </c>
      <c r="G182" s="101">
        <v>1258494.26</v>
      </c>
      <c r="H182" s="227">
        <v>863603.63</v>
      </c>
      <c r="I182" s="227"/>
      <c r="L182" s="79"/>
    </row>
    <row r="183" spans="2:12" s="67" customFormat="1" x14ac:dyDescent="0.25">
      <c r="F183" s="101"/>
      <c r="G183" s="101"/>
      <c r="H183" s="101"/>
      <c r="I183" s="101"/>
      <c r="L183" s="79"/>
    </row>
    <row r="184" spans="2:12" s="67" customFormat="1" x14ac:dyDescent="0.25">
      <c r="F184" s="101"/>
      <c r="G184" s="101"/>
      <c r="H184" s="101"/>
      <c r="I184" s="101"/>
      <c r="L184" s="79"/>
    </row>
    <row r="185" spans="2:12" s="67" customFormat="1" ht="17.25" thickBot="1" x14ac:dyDescent="0.3">
      <c r="C185" s="67" t="s">
        <v>10</v>
      </c>
      <c r="F185" s="232">
        <f>SUM(F179:F184)</f>
        <v>107374285</v>
      </c>
      <c r="G185" s="232">
        <f t="shared" ref="G185:H185" si="4">SUM(G179:G184)</f>
        <v>1950544.8900000001</v>
      </c>
      <c r="H185" s="233">
        <f t="shared" si="4"/>
        <v>1341506.8</v>
      </c>
      <c r="I185" s="233"/>
      <c r="L185" s="79"/>
    </row>
    <row r="186" spans="2:12" ht="24.75" customHeight="1" thickTop="1" x14ac:dyDescent="0.25"/>
    <row r="187" spans="2:12" s="67" customFormat="1" ht="24.75" customHeight="1" x14ac:dyDescent="0.25">
      <c r="D187" s="152" t="s">
        <v>153</v>
      </c>
      <c r="G187" s="144">
        <f>SUM(F185:I185)</f>
        <v>110666336.69</v>
      </c>
      <c r="I187" s="144"/>
      <c r="L187" s="79"/>
    </row>
    <row r="189" spans="2:12" ht="15.75" customHeight="1" x14ac:dyDescent="0.25">
      <c r="B189" s="71" t="s">
        <v>42</v>
      </c>
      <c r="C189" s="71"/>
      <c r="D189" s="71"/>
      <c r="E189" s="71"/>
      <c r="F189" s="71"/>
      <c r="G189" s="71"/>
      <c r="H189" s="71"/>
      <c r="I189" s="71"/>
    </row>
    <row r="190" spans="2:12" ht="43.5" customHeight="1" x14ac:dyDescent="0.25">
      <c r="B190" s="71"/>
      <c r="C190" s="71"/>
      <c r="D190" s="71"/>
      <c r="E190" s="71"/>
      <c r="F190" s="71"/>
      <c r="G190" s="71"/>
      <c r="H190" s="71"/>
      <c r="I190" s="71"/>
    </row>
    <row r="191" spans="2:12" ht="14.25" customHeight="1" x14ac:dyDescent="0.25">
      <c r="B191" s="234"/>
      <c r="C191" s="234"/>
      <c r="D191" s="234"/>
      <c r="E191" s="234"/>
      <c r="F191" s="234"/>
      <c r="G191" s="234"/>
      <c r="H191" s="234"/>
    </row>
    <row r="192" spans="2:12" ht="14.25" customHeight="1" x14ac:dyDescent="0.25">
      <c r="B192" s="234"/>
      <c r="C192" s="234"/>
      <c r="D192" s="234"/>
      <c r="E192" s="234"/>
      <c r="F192" s="234"/>
      <c r="G192" s="234"/>
      <c r="H192" s="234"/>
    </row>
    <row r="193" spans="2:12" ht="22.5" customHeight="1" x14ac:dyDescent="0.25">
      <c r="B193" s="65" t="s">
        <v>75</v>
      </c>
      <c r="C193" s="65"/>
      <c r="D193" s="65"/>
      <c r="E193" s="65"/>
      <c r="F193" s="65"/>
      <c r="G193" s="65"/>
      <c r="H193" s="65"/>
      <c r="I193" s="65"/>
    </row>
    <row r="194" spans="2:12" ht="14.25" customHeight="1" x14ac:dyDescent="0.25">
      <c r="B194" s="235"/>
      <c r="C194" s="236"/>
      <c r="D194" s="237"/>
      <c r="E194" s="237"/>
      <c r="F194" s="237"/>
      <c r="G194" s="237"/>
      <c r="H194" s="237"/>
    </row>
    <row r="195" spans="2:12" ht="14.25" customHeight="1" x14ac:dyDescent="0.25">
      <c r="B195" s="235"/>
      <c r="C195" s="236"/>
      <c r="D195" s="237"/>
      <c r="E195" s="237"/>
      <c r="F195" s="156" t="s">
        <v>148</v>
      </c>
      <c r="G195" s="156" t="s">
        <v>149</v>
      </c>
      <c r="H195" s="153" t="s">
        <v>150</v>
      </c>
      <c r="I195" s="155"/>
    </row>
    <row r="196" spans="2:12" ht="14.25" customHeight="1" x14ac:dyDescent="0.25">
      <c r="B196" s="235"/>
      <c r="C196" s="236"/>
      <c r="D196" s="237"/>
      <c r="E196" s="237"/>
      <c r="F196" s="238"/>
      <c r="G196" s="238"/>
      <c r="H196" s="238"/>
      <c r="I196" s="238"/>
    </row>
    <row r="197" spans="2:12" s="67" customFormat="1" ht="23.25" customHeight="1" x14ac:dyDescent="0.25">
      <c r="B197" s="239"/>
      <c r="C197" s="79" t="s">
        <v>76</v>
      </c>
      <c r="D197" s="240"/>
      <c r="E197" s="240"/>
      <c r="F197" s="241">
        <v>112619035.09999999</v>
      </c>
      <c r="G197" s="241">
        <v>3967048.78</v>
      </c>
      <c r="H197" s="242">
        <v>4302380.43</v>
      </c>
      <c r="I197" s="242"/>
      <c r="L197" s="79"/>
    </row>
    <row r="198" spans="2:12" s="67" customFormat="1" ht="23.25" customHeight="1" x14ac:dyDescent="0.25">
      <c r="B198" s="239"/>
      <c r="C198" s="79" t="s">
        <v>77</v>
      </c>
      <c r="D198" s="240"/>
      <c r="E198" s="240"/>
      <c r="F198" s="241">
        <v>87508655.280000001</v>
      </c>
      <c r="G198" s="241">
        <v>3887018.62</v>
      </c>
      <c r="H198" s="242">
        <v>4266188.2300000004</v>
      </c>
      <c r="I198" s="242">
        <v>0</v>
      </c>
      <c r="L198" s="79"/>
    </row>
    <row r="199" spans="2:12" ht="14.25" customHeight="1" x14ac:dyDescent="0.25">
      <c r="B199" s="235"/>
      <c r="C199" s="236"/>
      <c r="D199" s="237"/>
      <c r="E199" s="237"/>
      <c r="F199" s="241"/>
      <c r="G199" s="243"/>
      <c r="H199" s="244"/>
      <c r="I199" s="244"/>
    </row>
    <row r="200" spans="2:12" ht="35.25" customHeight="1" x14ac:dyDescent="0.25">
      <c r="B200" s="245" t="s">
        <v>78</v>
      </c>
      <c r="C200" s="245"/>
      <c r="D200" s="245"/>
      <c r="E200" s="245"/>
      <c r="F200" s="241">
        <v>25110379.82</v>
      </c>
      <c r="G200" s="246">
        <f>G197-G198</f>
        <v>80030.159999999683</v>
      </c>
      <c r="H200" s="244">
        <v>36192.199999999997</v>
      </c>
      <c r="I200" s="244">
        <v>47219.22</v>
      </c>
    </row>
    <row r="201" spans="2:12" ht="35.25" customHeight="1" x14ac:dyDescent="0.25">
      <c r="B201" s="245" t="s">
        <v>79</v>
      </c>
      <c r="C201" s="245"/>
      <c r="D201" s="245"/>
      <c r="E201" s="245"/>
      <c r="F201" s="247">
        <v>0</v>
      </c>
      <c r="G201" s="248">
        <v>0</v>
      </c>
      <c r="H201" s="244">
        <v>-36128.19</v>
      </c>
      <c r="I201" s="244">
        <v>0</v>
      </c>
    </row>
    <row r="202" spans="2:12" ht="35.25" customHeight="1" x14ac:dyDescent="0.25">
      <c r="B202" s="245" t="s">
        <v>80</v>
      </c>
      <c r="C202" s="245"/>
      <c r="D202" s="245"/>
      <c r="E202" s="245"/>
      <c r="F202" s="249">
        <v>664826.88</v>
      </c>
      <c r="G202" s="248">
        <v>-128033.33</v>
      </c>
      <c r="H202" s="244">
        <v>64.010000000000005</v>
      </c>
      <c r="I202" s="244">
        <v>189.22</v>
      </c>
    </row>
    <row r="203" spans="2:12" ht="35.25" customHeight="1" x14ac:dyDescent="0.25">
      <c r="B203" s="245" t="s">
        <v>81</v>
      </c>
      <c r="C203" s="245"/>
      <c r="D203" s="245"/>
      <c r="E203" s="245"/>
      <c r="F203" s="247">
        <v>5811488.8200000003</v>
      </c>
      <c r="G203" s="248">
        <v>267815.83</v>
      </c>
      <c r="H203" s="244">
        <v>0.22</v>
      </c>
      <c r="I203" s="244">
        <v>0</v>
      </c>
    </row>
    <row r="204" spans="2:12" ht="35.25" customHeight="1" x14ac:dyDescent="0.25">
      <c r="B204" s="250" t="s">
        <v>82</v>
      </c>
      <c r="C204" s="250"/>
      <c r="D204" s="250"/>
      <c r="E204" s="250"/>
      <c r="F204" s="251">
        <f>F202+F203</f>
        <v>6476315.7000000002</v>
      </c>
      <c r="G204" s="251">
        <f>G202+G203</f>
        <v>139782.5</v>
      </c>
      <c r="H204" s="242">
        <f t="shared" ref="H204:I204" si="5">H202+H203</f>
        <v>64.23</v>
      </c>
      <c r="I204" s="242">
        <f t="shared" si="5"/>
        <v>189.22</v>
      </c>
    </row>
    <row r="205" spans="2:12" ht="14.25" customHeight="1" x14ac:dyDescent="0.25">
      <c r="B205" s="72"/>
      <c r="C205" s="72"/>
      <c r="D205" s="72"/>
      <c r="E205" s="72"/>
      <c r="F205" s="252"/>
      <c r="G205" s="253"/>
      <c r="H205" s="252"/>
    </row>
    <row r="206" spans="2:12" ht="14.25" customHeight="1" x14ac:dyDescent="0.25">
      <c r="B206" s="72"/>
      <c r="C206" s="254" t="s">
        <v>218</v>
      </c>
      <c r="D206" s="254"/>
      <c r="E206" s="254"/>
      <c r="F206" s="252">
        <f>F204+G204+H204</f>
        <v>6616162.4300000006</v>
      </c>
      <c r="G206" s="253"/>
      <c r="H206" s="252"/>
    </row>
    <row r="207" spans="2:12" ht="14.25" customHeight="1" x14ac:dyDescent="0.25">
      <c r="B207" s="72"/>
      <c r="C207" s="255"/>
      <c r="D207" s="255"/>
      <c r="E207" s="255"/>
      <c r="F207" s="252"/>
      <c r="G207" s="253"/>
      <c r="H207" s="252"/>
    </row>
    <row r="208" spans="2:12" ht="14.25" customHeight="1" x14ac:dyDescent="0.25">
      <c r="B208" s="72"/>
      <c r="C208" s="255"/>
      <c r="D208" s="255"/>
      <c r="E208" s="255"/>
      <c r="F208" s="252"/>
      <c r="G208" s="253"/>
      <c r="H208" s="252"/>
    </row>
    <row r="209" spans="2:12" ht="58.5" customHeight="1" x14ac:dyDescent="0.25">
      <c r="B209" s="256" t="s">
        <v>265</v>
      </c>
      <c r="C209" s="256"/>
      <c r="D209" s="256"/>
      <c r="E209" s="256"/>
      <c r="F209" s="256"/>
      <c r="G209" s="256"/>
      <c r="H209" s="256"/>
      <c r="I209" s="256"/>
      <c r="K209" s="257"/>
      <c r="L209" s="257"/>
    </row>
    <row r="210" spans="2:12" ht="28.5" customHeight="1" x14ac:dyDescent="0.25">
      <c r="B210" s="258"/>
      <c r="C210" s="258"/>
      <c r="D210" s="258"/>
      <c r="E210" s="258"/>
      <c r="F210" s="258"/>
      <c r="G210" s="258"/>
      <c r="H210" s="258"/>
      <c r="I210" s="258"/>
      <c r="K210" s="257"/>
      <c r="L210" s="257"/>
    </row>
    <row r="211" spans="2:12" ht="29.25" customHeight="1" x14ac:dyDescent="0.25">
      <c r="B211" s="72"/>
      <c r="C211" s="255"/>
      <c r="D211" s="255"/>
      <c r="E211" s="255"/>
      <c r="F211" s="156" t="s">
        <v>148</v>
      </c>
      <c r="G211" s="156" t="s">
        <v>149</v>
      </c>
      <c r="H211" s="153" t="s">
        <v>150</v>
      </c>
      <c r="I211" s="155"/>
    </row>
    <row r="212" spans="2:12" ht="31.5" customHeight="1" x14ac:dyDescent="0.25">
      <c r="B212" s="285" t="s">
        <v>219</v>
      </c>
      <c r="C212" s="286"/>
      <c r="D212" s="286"/>
      <c r="E212" s="286"/>
      <c r="F212" s="103">
        <v>112619035.09999999</v>
      </c>
      <c r="G212" s="103">
        <v>3967048.78</v>
      </c>
      <c r="H212" s="133"/>
      <c r="I212" s="134"/>
      <c r="L212" s="56"/>
    </row>
    <row r="213" spans="2:12" ht="31.5" customHeight="1" x14ac:dyDescent="0.25">
      <c r="B213" s="285" t="s">
        <v>220</v>
      </c>
      <c r="C213" s="286"/>
      <c r="D213" s="286"/>
      <c r="E213" s="286"/>
      <c r="F213" s="103">
        <f>SUM(F214:H219)</f>
        <v>0</v>
      </c>
      <c r="G213" s="103"/>
      <c r="H213" s="133"/>
      <c r="I213" s="134"/>
      <c r="L213" s="56"/>
    </row>
    <row r="214" spans="2:12" ht="31.5" customHeight="1" x14ac:dyDescent="0.25">
      <c r="B214" s="285" t="s">
        <v>221</v>
      </c>
      <c r="C214" s="286"/>
      <c r="D214" s="286"/>
      <c r="E214" s="286"/>
      <c r="F214" s="103">
        <v>0</v>
      </c>
      <c r="G214" s="103"/>
      <c r="H214" s="133"/>
      <c r="I214" s="134"/>
      <c r="L214" s="56"/>
    </row>
    <row r="215" spans="2:12" ht="31.5" customHeight="1" x14ac:dyDescent="0.25">
      <c r="B215" s="285" t="s">
        <v>222</v>
      </c>
      <c r="C215" s="286"/>
      <c r="D215" s="286"/>
      <c r="E215" s="286"/>
      <c r="F215" s="103">
        <v>0</v>
      </c>
      <c r="G215" s="103"/>
      <c r="H215" s="133"/>
      <c r="I215" s="134"/>
      <c r="L215" s="56"/>
    </row>
    <row r="216" spans="2:12" ht="31.5" customHeight="1" x14ac:dyDescent="0.25">
      <c r="B216" s="285" t="s">
        <v>223</v>
      </c>
      <c r="C216" s="286"/>
      <c r="D216" s="286"/>
      <c r="E216" s="286"/>
      <c r="F216" s="103">
        <v>0</v>
      </c>
      <c r="G216" s="103"/>
      <c r="H216" s="133"/>
      <c r="I216" s="134"/>
      <c r="L216" s="56"/>
    </row>
    <row r="217" spans="2:12" ht="31.5" customHeight="1" x14ac:dyDescent="0.25">
      <c r="B217" s="285" t="s">
        <v>224</v>
      </c>
      <c r="C217" s="286"/>
      <c r="D217" s="286"/>
      <c r="E217" s="286"/>
      <c r="F217" s="103">
        <v>0</v>
      </c>
      <c r="G217" s="103"/>
      <c r="H217" s="133"/>
      <c r="I217" s="134"/>
      <c r="L217" s="56"/>
    </row>
    <row r="218" spans="2:12" ht="31.5" customHeight="1" x14ac:dyDescent="0.25">
      <c r="B218" s="285" t="s">
        <v>225</v>
      </c>
      <c r="C218" s="286"/>
      <c r="D218" s="286"/>
      <c r="E218" s="286"/>
      <c r="F218" s="103">
        <v>0</v>
      </c>
      <c r="G218" s="103"/>
      <c r="H218" s="133"/>
      <c r="I218" s="134"/>
      <c r="L218" s="56"/>
    </row>
    <row r="219" spans="2:12" ht="31.5" customHeight="1" x14ac:dyDescent="0.25">
      <c r="B219" s="285" t="s">
        <v>226</v>
      </c>
      <c r="C219" s="286"/>
      <c r="D219" s="286"/>
      <c r="E219" s="286"/>
      <c r="F219" s="103">
        <v>0</v>
      </c>
      <c r="G219" s="103"/>
      <c r="H219" s="133"/>
      <c r="I219" s="134"/>
      <c r="L219" s="56"/>
    </row>
    <row r="220" spans="2:12" ht="31.5" customHeight="1" x14ac:dyDescent="0.25">
      <c r="B220" s="285" t="s">
        <v>227</v>
      </c>
      <c r="C220" s="286"/>
      <c r="D220" s="286"/>
      <c r="E220" s="286"/>
      <c r="F220" s="103">
        <f>SUM(F221:H223)</f>
        <v>0</v>
      </c>
      <c r="G220" s="103"/>
      <c r="H220" s="133"/>
      <c r="I220" s="134"/>
      <c r="L220" s="56"/>
    </row>
    <row r="221" spans="2:12" ht="31.5" customHeight="1" x14ac:dyDescent="0.25">
      <c r="B221" s="285" t="s">
        <v>228</v>
      </c>
      <c r="C221" s="286"/>
      <c r="D221" s="286"/>
      <c r="E221" s="286"/>
      <c r="F221" s="103">
        <v>0</v>
      </c>
      <c r="G221" s="103"/>
      <c r="H221" s="133"/>
      <c r="I221" s="134"/>
      <c r="L221" s="56"/>
    </row>
    <row r="222" spans="2:12" ht="31.5" customHeight="1" x14ac:dyDescent="0.25">
      <c r="B222" s="285" t="s">
        <v>229</v>
      </c>
      <c r="C222" s="286"/>
      <c r="D222" s="286"/>
      <c r="E222" s="286"/>
      <c r="F222" s="103">
        <v>0</v>
      </c>
      <c r="G222" s="103"/>
      <c r="H222" s="133"/>
      <c r="I222" s="134"/>
      <c r="L222" s="56"/>
    </row>
    <row r="223" spans="2:12" ht="31.5" customHeight="1" x14ac:dyDescent="0.25">
      <c r="B223" s="285" t="s">
        <v>230</v>
      </c>
      <c r="C223" s="286"/>
      <c r="D223" s="286"/>
      <c r="E223" s="286"/>
      <c r="F223" s="103">
        <v>0</v>
      </c>
      <c r="G223" s="103"/>
      <c r="H223" s="133"/>
      <c r="I223" s="134"/>
      <c r="L223" s="56"/>
    </row>
    <row r="224" spans="2:12" ht="31.5" customHeight="1" x14ac:dyDescent="0.25">
      <c r="B224" s="285" t="s">
        <v>231</v>
      </c>
      <c r="C224" s="286"/>
      <c r="D224" s="286"/>
      <c r="E224" s="286"/>
      <c r="F224" s="103">
        <f>F212+F213+F220</f>
        <v>112619035.09999999</v>
      </c>
      <c r="G224" s="103">
        <v>3967048.78</v>
      </c>
      <c r="H224" s="133"/>
      <c r="I224" s="134"/>
      <c r="L224" s="56"/>
    </row>
    <row r="225" spans="2:12" ht="31.5" customHeight="1" x14ac:dyDescent="0.25">
      <c r="B225" s="72"/>
      <c r="C225" s="72"/>
      <c r="D225" s="72"/>
      <c r="E225" s="72"/>
      <c r="F225" s="72"/>
      <c r="G225" s="253"/>
      <c r="H225" s="252"/>
      <c r="L225" s="56"/>
    </row>
    <row r="226" spans="2:12" ht="31.5" customHeight="1" x14ac:dyDescent="0.25">
      <c r="B226" s="53" t="s">
        <v>232</v>
      </c>
      <c r="C226" s="53"/>
      <c r="D226" s="53"/>
      <c r="E226" s="53"/>
      <c r="F226" s="53"/>
      <c r="G226" s="53"/>
      <c r="H226" s="53"/>
      <c r="I226" s="53"/>
      <c r="J226" s="53"/>
      <c r="K226" s="53"/>
      <c r="L226" s="53"/>
    </row>
    <row r="227" spans="2:12" ht="31.5" customHeight="1" x14ac:dyDescent="0.25">
      <c r="B227" s="72"/>
      <c r="C227" s="72"/>
      <c r="D227" s="72"/>
      <c r="E227" s="72"/>
      <c r="F227" s="72"/>
      <c r="G227" s="253"/>
      <c r="H227" s="252"/>
      <c r="L227" s="56"/>
    </row>
    <row r="228" spans="2:12" ht="31.5" customHeight="1" x14ac:dyDescent="0.25">
      <c r="B228" s="285" t="s">
        <v>233</v>
      </c>
      <c r="C228" s="286"/>
      <c r="D228" s="286"/>
      <c r="E228" s="286"/>
      <c r="F228" s="103">
        <v>112491645.26000001</v>
      </c>
      <c r="G228" s="103">
        <v>3808066.03</v>
      </c>
      <c r="H228" s="133"/>
      <c r="I228" s="134"/>
      <c r="L228" s="56"/>
    </row>
    <row r="229" spans="2:12" ht="31.5" customHeight="1" x14ac:dyDescent="0.25">
      <c r="B229" s="285" t="s">
        <v>234</v>
      </c>
      <c r="C229" s="286"/>
      <c r="D229" s="286"/>
      <c r="E229" s="286"/>
      <c r="F229" s="103">
        <f>SUM(F230:H250)</f>
        <v>30843658.760000002</v>
      </c>
      <c r="G229" s="103">
        <v>208063.49</v>
      </c>
      <c r="H229" s="133"/>
      <c r="I229" s="134"/>
      <c r="L229" s="56"/>
    </row>
    <row r="230" spans="2:12" ht="31.5" customHeight="1" x14ac:dyDescent="0.25">
      <c r="B230" s="285" t="s">
        <v>235</v>
      </c>
      <c r="C230" s="286"/>
      <c r="D230" s="286"/>
      <c r="E230" s="286"/>
      <c r="F230" s="103">
        <v>0</v>
      </c>
      <c r="G230" s="103"/>
      <c r="H230" s="133"/>
      <c r="I230" s="134"/>
      <c r="L230" s="56"/>
    </row>
    <row r="231" spans="2:12" ht="31.5" customHeight="1" x14ac:dyDescent="0.25">
      <c r="B231" s="285" t="s">
        <v>236</v>
      </c>
      <c r="C231" s="286"/>
      <c r="D231" s="286"/>
      <c r="E231" s="286"/>
      <c r="F231" s="103">
        <v>0</v>
      </c>
      <c r="G231" s="103"/>
      <c r="H231" s="133"/>
      <c r="I231" s="134"/>
      <c r="L231" s="56"/>
    </row>
    <row r="232" spans="2:12" ht="31.5" customHeight="1" x14ac:dyDescent="0.25">
      <c r="B232" s="285" t="s">
        <v>237</v>
      </c>
      <c r="C232" s="286"/>
      <c r="D232" s="286"/>
      <c r="E232" s="286"/>
      <c r="F232" s="103">
        <v>240424.46</v>
      </c>
      <c r="G232" s="103"/>
      <c r="H232" s="133"/>
      <c r="I232" s="134"/>
      <c r="L232" s="56"/>
    </row>
    <row r="233" spans="2:12" ht="31.5" customHeight="1" x14ac:dyDescent="0.25">
      <c r="B233" s="285" t="s">
        <v>238</v>
      </c>
      <c r="C233" s="286"/>
      <c r="D233" s="286"/>
      <c r="E233" s="286"/>
      <c r="F233" s="103">
        <v>0</v>
      </c>
      <c r="G233" s="103"/>
      <c r="H233" s="133"/>
      <c r="I233" s="134"/>
      <c r="L233" s="56"/>
    </row>
    <row r="234" spans="2:12" ht="31.5" customHeight="1" x14ac:dyDescent="0.25">
      <c r="B234" s="285" t="s">
        <v>239</v>
      </c>
      <c r="C234" s="286"/>
      <c r="D234" s="286"/>
      <c r="E234" s="286"/>
      <c r="F234" s="103">
        <v>0</v>
      </c>
      <c r="G234" s="103"/>
      <c r="H234" s="133"/>
      <c r="I234" s="134"/>
      <c r="L234" s="56"/>
    </row>
    <row r="235" spans="2:12" ht="31.5" customHeight="1" x14ac:dyDescent="0.25">
      <c r="B235" s="285" t="s">
        <v>240</v>
      </c>
      <c r="C235" s="286"/>
      <c r="D235" s="286"/>
      <c r="E235" s="286"/>
      <c r="F235" s="103">
        <v>1245748.3600000001</v>
      </c>
      <c r="G235" s="103">
        <v>28017.24</v>
      </c>
      <c r="H235" s="133"/>
      <c r="I235" s="134"/>
      <c r="L235" s="56"/>
    </row>
    <row r="236" spans="2:12" ht="31.5" customHeight="1" x14ac:dyDescent="0.25">
      <c r="B236" s="285" t="s">
        <v>241</v>
      </c>
      <c r="C236" s="286"/>
      <c r="D236" s="286"/>
      <c r="E236" s="286"/>
      <c r="F236" s="103">
        <v>0</v>
      </c>
      <c r="G236" s="103"/>
      <c r="H236" s="133"/>
      <c r="I236" s="134"/>
      <c r="L236" s="56"/>
    </row>
    <row r="237" spans="2:12" ht="31.5" customHeight="1" x14ac:dyDescent="0.25">
      <c r="B237" s="285" t="s">
        <v>242</v>
      </c>
      <c r="C237" s="286"/>
      <c r="D237" s="286"/>
      <c r="E237" s="286"/>
      <c r="F237" s="103">
        <v>0</v>
      </c>
      <c r="G237" s="103">
        <v>167046.25</v>
      </c>
      <c r="H237" s="133"/>
      <c r="I237" s="134"/>
      <c r="L237" s="56"/>
    </row>
    <row r="238" spans="2:12" ht="31.5" customHeight="1" x14ac:dyDescent="0.25">
      <c r="B238" s="285" t="s">
        <v>243</v>
      </c>
      <c r="C238" s="286"/>
      <c r="D238" s="286"/>
      <c r="E238" s="286"/>
      <c r="F238" s="103">
        <v>0</v>
      </c>
      <c r="G238" s="103"/>
      <c r="H238" s="133"/>
      <c r="I238" s="134"/>
      <c r="L238" s="56"/>
    </row>
    <row r="239" spans="2:12" ht="31.5" customHeight="1" x14ac:dyDescent="0.25">
      <c r="B239" s="285" t="s">
        <v>244</v>
      </c>
      <c r="C239" s="286"/>
      <c r="D239" s="286"/>
      <c r="E239" s="286"/>
      <c r="F239" s="103">
        <v>1965970.58</v>
      </c>
      <c r="G239" s="103"/>
      <c r="H239" s="133"/>
      <c r="I239" s="134"/>
      <c r="L239" s="56"/>
    </row>
    <row r="240" spans="2:12" ht="31.5" customHeight="1" x14ac:dyDescent="0.25">
      <c r="B240" s="285" t="s">
        <v>245</v>
      </c>
      <c r="C240" s="286"/>
      <c r="D240" s="286"/>
      <c r="E240" s="286"/>
      <c r="F240" s="103">
        <v>0</v>
      </c>
      <c r="G240" s="103">
        <v>13000</v>
      </c>
      <c r="H240" s="133"/>
      <c r="I240" s="134"/>
      <c r="L240" s="56"/>
    </row>
    <row r="241" spans="2:12" ht="31.5" customHeight="1" x14ac:dyDescent="0.25">
      <c r="B241" s="285" t="s">
        <v>246</v>
      </c>
      <c r="C241" s="286"/>
      <c r="D241" s="286"/>
      <c r="E241" s="286"/>
      <c r="F241" s="103">
        <v>27183451.870000001</v>
      </c>
      <c r="G241" s="103"/>
      <c r="H241" s="133"/>
      <c r="I241" s="134"/>
      <c r="L241" s="56"/>
    </row>
    <row r="242" spans="2:12" ht="31.5" customHeight="1" x14ac:dyDescent="0.25">
      <c r="B242" s="285" t="s">
        <v>247</v>
      </c>
      <c r="C242" s="286"/>
      <c r="D242" s="286"/>
      <c r="E242" s="286"/>
      <c r="F242" s="103">
        <v>0</v>
      </c>
      <c r="G242" s="103"/>
      <c r="H242" s="133"/>
      <c r="I242" s="134"/>
      <c r="L242" s="56"/>
    </row>
    <row r="243" spans="2:12" ht="31.5" customHeight="1" x14ac:dyDescent="0.25">
      <c r="B243" s="285" t="s">
        <v>248</v>
      </c>
      <c r="C243" s="286"/>
      <c r="D243" s="286"/>
      <c r="E243" s="286"/>
      <c r="F243" s="103">
        <v>0</v>
      </c>
      <c r="G243" s="103"/>
      <c r="H243" s="133"/>
      <c r="I243" s="134"/>
      <c r="L243" s="56"/>
    </row>
    <row r="244" spans="2:12" ht="31.5" customHeight="1" x14ac:dyDescent="0.25">
      <c r="B244" s="285" t="s">
        <v>249</v>
      </c>
      <c r="C244" s="286"/>
      <c r="D244" s="286"/>
      <c r="E244" s="286"/>
      <c r="F244" s="103">
        <v>0</v>
      </c>
      <c r="G244" s="103"/>
      <c r="H244" s="133"/>
      <c r="I244" s="134"/>
      <c r="L244" s="56"/>
    </row>
    <row r="245" spans="2:12" ht="31.5" customHeight="1" x14ac:dyDescent="0.25">
      <c r="B245" s="285" t="s">
        <v>250</v>
      </c>
      <c r="C245" s="286"/>
      <c r="D245" s="286"/>
      <c r="E245" s="286"/>
      <c r="F245" s="103">
        <v>0</v>
      </c>
      <c r="G245" s="103"/>
      <c r="H245" s="133"/>
      <c r="I245" s="134"/>
      <c r="L245" s="56"/>
    </row>
    <row r="246" spans="2:12" ht="31.5" customHeight="1" x14ac:dyDescent="0.25">
      <c r="B246" s="285" t="s">
        <v>251</v>
      </c>
      <c r="C246" s="286"/>
      <c r="D246" s="286"/>
      <c r="E246" s="286"/>
      <c r="F246" s="103">
        <v>0</v>
      </c>
      <c r="G246" s="103"/>
      <c r="H246" s="133"/>
      <c r="I246" s="134"/>
      <c r="L246" s="56"/>
    </row>
    <row r="247" spans="2:12" ht="31.5" customHeight="1" x14ac:dyDescent="0.25">
      <c r="B247" s="285" t="s">
        <v>252</v>
      </c>
      <c r="C247" s="286"/>
      <c r="D247" s="286"/>
      <c r="E247" s="286"/>
      <c r="F247" s="103">
        <v>0</v>
      </c>
      <c r="G247" s="103"/>
      <c r="H247" s="133"/>
      <c r="I247" s="134"/>
      <c r="L247" s="56"/>
    </row>
    <row r="248" spans="2:12" ht="31.5" customHeight="1" x14ac:dyDescent="0.25">
      <c r="B248" s="285" t="s">
        <v>253</v>
      </c>
      <c r="C248" s="286"/>
      <c r="D248" s="286"/>
      <c r="E248" s="286"/>
      <c r="F248" s="103">
        <v>0</v>
      </c>
      <c r="G248" s="103"/>
      <c r="H248" s="133"/>
      <c r="I248" s="134"/>
      <c r="L248" s="56"/>
    </row>
    <row r="249" spans="2:12" ht="31.5" customHeight="1" x14ac:dyDescent="0.25">
      <c r="B249" s="285" t="s">
        <v>254</v>
      </c>
      <c r="C249" s="286"/>
      <c r="D249" s="286"/>
      <c r="E249" s="286"/>
      <c r="F249" s="103">
        <v>0</v>
      </c>
      <c r="G249" s="103"/>
      <c r="H249" s="133"/>
      <c r="I249" s="134"/>
      <c r="L249" s="56"/>
    </row>
    <row r="250" spans="2:12" ht="31.5" customHeight="1" x14ac:dyDescent="0.25">
      <c r="B250" s="285" t="s">
        <v>255</v>
      </c>
      <c r="C250" s="286"/>
      <c r="D250" s="286"/>
      <c r="E250" s="286"/>
      <c r="F250" s="103">
        <v>0</v>
      </c>
      <c r="G250" s="103"/>
      <c r="H250" s="133"/>
      <c r="I250" s="134"/>
      <c r="L250" s="56"/>
    </row>
    <row r="251" spans="2:12" ht="31.5" customHeight="1" x14ac:dyDescent="0.25">
      <c r="B251" s="285" t="s">
        <v>256</v>
      </c>
      <c r="C251" s="286"/>
      <c r="D251" s="286"/>
      <c r="E251" s="286"/>
      <c r="F251" s="103">
        <f>SUM(F252:H258)</f>
        <v>0</v>
      </c>
      <c r="G251" s="103">
        <v>0</v>
      </c>
      <c r="H251" s="133"/>
      <c r="I251" s="134"/>
      <c r="L251" s="56"/>
    </row>
    <row r="252" spans="2:12" ht="31.5" customHeight="1" x14ac:dyDescent="0.25">
      <c r="B252" s="285" t="s">
        <v>257</v>
      </c>
      <c r="C252" s="286"/>
      <c r="D252" s="286"/>
      <c r="E252" s="286"/>
      <c r="F252" s="103">
        <v>0</v>
      </c>
      <c r="G252" s="103"/>
      <c r="H252" s="133"/>
      <c r="I252" s="134"/>
      <c r="L252" s="56"/>
    </row>
    <row r="253" spans="2:12" ht="31.5" customHeight="1" x14ac:dyDescent="0.25">
      <c r="B253" s="285" t="s">
        <v>258</v>
      </c>
      <c r="C253" s="286"/>
      <c r="D253" s="286"/>
      <c r="E253" s="286"/>
      <c r="F253" s="103">
        <v>0</v>
      </c>
      <c r="G253" s="103"/>
      <c r="H253" s="133"/>
      <c r="I253" s="134"/>
      <c r="L253" s="56"/>
    </row>
    <row r="254" spans="2:12" ht="31.5" customHeight="1" x14ac:dyDescent="0.25">
      <c r="B254" s="285" t="s">
        <v>259</v>
      </c>
      <c r="C254" s="286"/>
      <c r="D254" s="286"/>
      <c r="E254" s="286"/>
      <c r="F254" s="103">
        <v>0</v>
      </c>
      <c r="G254" s="103"/>
      <c r="H254" s="133"/>
      <c r="I254" s="134"/>
      <c r="L254" s="56"/>
    </row>
    <row r="255" spans="2:12" ht="31.5" customHeight="1" x14ac:dyDescent="0.25">
      <c r="B255" s="285" t="s">
        <v>260</v>
      </c>
      <c r="C255" s="286"/>
      <c r="D255" s="286"/>
      <c r="E255" s="286"/>
      <c r="F255" s="103">
        <v>0</v>
      </c>
      <c r="G255" s="103"/>
      <c r="H255" s="133"/>
      <c r="I255" s="134"/>
      <c r="L255" s="56"/>
    </row>
    <row r="256" spans="2:12" ht="31.5" customHeight="1" x14ac:dyDescent="0.25">
      <c r="B256" s="285" t="s">
        <v>261</v>
      </c>
      <c r="C256" s="286"/>
      <c r="D256" s="286"/>
      <c r="E256" s="286"/>
      <c r="F256" s="103">
        <v>0</v>
      </c>
      <c r="G256" s="103"/>
      <c r="H256" s="133"/>
      <c r="I256" s="134"/>
      <c r="L256" s="56"/>
    </row>
    <row r="257" spans="2:12" ht="31.5" customHeight="1" x14ac:dyDescent="0.25">
      <c r="B257" s="285" t="s">
        <v>262</v>
      </c>
      <c r="C257" s="286"/>
      <c r="D257" s="286"/>
      <c r="E257" s="286"/>
      <c r="F257" s="103">
        <v>0</v>
      </c>
      <c r="G257" s="103"/>
      <c r="H257" s="133"/>
      <c r="I257" s="134"/>
      <c r="L257" s="56"/>
    </row>
    <row r="258" spans="2:12" ht="31.5" customHeight="1" x14ac:dyDescent="0.25">
      <c r="B258" s="285" t="s">
        <v>263</v>
      </c>
      <c r="C258" s="286"/>
      <c r="D258" s="286"/>
      <c r="E258" s="286"/>
      <c r="F258" s="103">
        <v>0</v>
      </c>
      <c r="G258" s="103"/>
      <c r="H258" s="133"/>
      <c r="I258" s="134"/>
      <c r="L258" s="56"/>
    </row>
    <row r="259" spans="2:12" ht="31.5" customHeight="1" x14ac:dyDescent="0.25">
      <c r="B259" s="285" t="s">
        <v>264</v>
      </c>
      <c r="C259" s="286"/>
      <c r="D259" s="286"/>
      <c r="E259" s="286"/>
      <c r="F259" s="103">
        <f>F228-F229+F251</f>
        <v>81647986.5</v>
      </c>
      <c r="G259" s="103">
        <v>3600002.54</v>
      </c>
      <c r="H259" s="133">
        <v>0</v>
      </c>
      <c r="I259" s="134"/>
      <c r="L259" s="56"/>
    </row>
    <row r="260" spans="2:12" ht="31.5" customHeight="1" x14ac:dyDescent="0.25">
      <c r="B260" s="262" t="s">
        <v>266</v>
      </c>
      <c r="C260" s="262"/>
      <c r="D260" s="262"/>
      <c r="E260" s="262"/>
      <c r="F260" s="263">
        <f>+F259+G259+H259</f>
        <v>85247989.040000007</v>
      </c>
      <c r="G260" s="264"/>
      <c r="H260" s="264"/>
      <c r="I260" s="265"/>
    </row>
    <row r="261" spans="2:12" ht="14.25" customHeight="1" x14ac:dyDescent="0.25">
      <c r="B261" s="72"/>
      <c r="C261" s="72"/>
      <c r="D261" s="72"/>
      <c r="E261" s="72"/>
      <c r="F261" s="252"/>
      <c r="G261" s="253"/>
      <c r="H261" s="252"/>
    </row>
    <row r="262" spans="2:12" ht="14.25" customHeight="1" x14ac:dyDescent="0.25">
      <c r="B262" s="72"/>
      <c r="C262" s="72"/>
      <c r="D262" s="72"/>
      <c r="E262" s="72"/>
      <c r="F262" s="252"/>
      <c r="G262" s="253"/>
      <c r="H262" s="252"/>
    </row>
    <row r="263" spans="2:12" ht="36" customHeight="1" x14ac:dyDescent="0.25">
      <c r="B263" s="60" t="s">
        <v>270</v>
      </c>
      <c r="C263" s="60"/>
      <c r="D263" s="60"/>
      <c r="E263" s="60"/>
      <c r="F263" s="60"/>
      <c r="G263" s="60"/>
      <c r="H263" s="60"/>
      <c r="I263" s="60"/>
      <c r="L263" s="56"/>
    </row>
    <row r="264" spans="2:12" ht="14.25" customHeight="1" x14ac:dyDescent="0.25">
      <c r="B264" s="72"/>
      <c r="C264" s="72"/>
      <c r="D264" s="72"/>
      <c r="E264" s="72"/>
      <c r="F264" s="72"/>
      <c r="G264" s="253"/>
      <c r="H264" s="252"/>
      <c r="L264" s="56"/>
    </row>
    <row r="265" spans="2:12" ht="81.75" customHeight="1" x14ac:dyDescent="0.25">
      <c r="B265" s="282" t="s">
        <v>271</v>
      </c>
      <c r="C265" s="282"/>
      <c r="D265" s="282"/>
      <c r="E265" s="282"/>
      <c r="F265" s="282"/>
      <c r="G265" s="282"/>
      <c r="H265" s="282"/>
      <c r="I265" s="282"/>
      <c r="J265" s="284"/>
      <c r="K265" s="284"/>
      <c r="L265" s="284"/>
    </row>
    <row r="266" spans="2:12" ht="14.25" customHeight="1" x14ac:dyDescent="0.25">
      <c r="B266" s="72"/>
      <c r="C266" s="72"/>
      <c r="D266" s="72"/>
      <c r="E266" s="72"/>
      <c r="F266" s="72"/>
      <c r="G266" s="253"/>
      <c r="H266" s="252"/>
      <c r="L266" s="56"/>
    </row>
    <row r="267" spans="2:12" ht="14.25" customHeight="1" x14ac:dyDescent="0.25">
      <c r="B267" s="72"/>
      <c r="C267" s="72"/>
      <c r="D267" s="72"/>
      <c r="E267" s="72"/>
      <c r="F267" s="72"/>
      <c r="G267" s="253"/>
      <c r="H267" s="252"/>
      <c r="L267" s="56"/>
    </row>
    <row r="268" spans="2:12" ht="14.25" customHeight="1" x14ac:dyDescent="0.25">
      <c r="B268" s="283" t="s">
        <v>272</v>
      </c>
      <c r="C268" s="283"/>
      <c r="D268" s="283"/>
      <c r="E268" s="283"/>
      <c r="F268" s="283"/>
      <c r="G268" s="283"/>
      <c r="H268" s="283"/>
      <c r="I268" s="283"/>
      <c r="J268" s="283"/>
      <c r="K268" s="283"/>
      <c r="L268" s="283"/>
    </row>
    <row r="269" spans="2:12" ht="14.25" customHeight="1" x14ac:dyDescent="0.25">
      <c r="B269" s="72"/>
      <c r="C269" s="72"/>
      <c r="D269" s="72"/>
      <c r="E269" s="72"/>
      <c r="F269" s="156" t="s">
        <v>148</v>
      </c>
      <c r="G269" s="156" t="s">
        <v>149</v>
      </c>
      <c r="H269" s="153" t="s">
        <v>150</v>
      </c>
      <c r="I269" s="155"/>
      <c r="L269" s="56"/>
    </row>
    <row r="270" spans="2:12" ht="14.25" customHeight="1" x14ac:dyDescent="0.25">
      <c r="B270" s="126" t="s">
        <v>169</v>
      </c>
      <c r="C270" s="127"/>
      <c r="D270" s="127"/>
      <c r="E270" s="127"/>
      <c r="F270" s="128"/>
      <c r="G270" s="128"/>
      <c r="H270" s="129"/>
      <c r="I270" s="130"/>
      <c r="L270" s="56"/>
    </row>
    <row r="271" spans="2:12" ht="14.25" customHeight="1" x14ac:dyDescent="0.25">
      <c r="B271" s="126" t="s">
        <v>186</v>
      </c>
      <c r="C271" s="127"/>
      <c r="D271" s="127"/>
      <c r="E271" s="127"/>
      <c r="F271" s="259">
        <v>0</v>
      </c>
      <c r="G271" s="259">
        <v>0</v>
      </c>
      <c r="H271" s="260">
        <v>0</v>
      </c>
      <c r="I271" s="261"/>
      <c r="L271" s="56"/>
    </row>
    <row r="272" spans="2:12" ht="14.25" customHeight="1" x14ac:dyDescent="0.25">
      <c r="B272" s="126" t="s">
        <v>273</v>
      </c>
      <c r="C272" s="127"/>
      <c r="D272" s="127"/>
      <c r="E272" s="127"/>
      <c r="F272" s="259">
        <v>0</v>
      </c>
      <c r="G272" s="259">
        <v>0</v>
      </c>
      <c r="H272" s="260">
        <v>0</v>
      </c>
      <c r="I272" s="261"/>
      <c r="L272" s="56"/>
    </row>
    <row r="273" spans="2:12" ht="14.25" customHeight="1" x14ac:dyDescent="0.25">
      <c r="B273" s="126" t="s">
        <v>274</v>
      </c>
      <c r="C273" s="127"/>
      <c r="D273" s="127"/>
      <c r="E273" s="127"/>
      <c r="F273" s="259">
        <v>0</v>
      </c>
      <c r="G273" s="259">
        <v>0</v>
      </c>
      <c r="H273" s="260">
        <v>0</v>
      </c>
      <c r="I273" s="261"/>
      <c r="L273" s="56"/>
    </row>
    <row r="274" spans="2:12" ht="14.25" customHeight="1" x14ac:dyDescent="0.25">
      <c r="B274" s="126" t="s">
        <v>187</v>
      </c>
      <c r="C274" s="127"/>
      <c r="D274" s="127"/>
      <c r="E274" s="127"/>
      <c r="F274" s="259">
        <v>0</v>
      </c>
      <c r="G274" s="259">
        <v>0</v>
      </c>
      <c r="H274" s="260">
        <v>0</v>
      </c>
      <c r="I274" s="261"/>
      <c r="L274" s="56"/>
    </row>
    <row r="275" spans="2:12" ht="14.25" customHeight="1" x14ac:dyDescent="0.25">
      <c r="B275" s="126" t="s">
        <v>188</v>
      </c>
      <c r="C275" s="127"/>
      <c r="D275" s="127"/>
      <c r="E275" s="127"/>
      <c r="F275" s="259">
        <v>0</v>
      </c>
      <c r="G275" s="259">
        <v>0</v>
      </c>
      <c r="H275" s="260">
        <v>0</v>
      </c>
      <c r="I275" s="261"/>
      <c r="L275" s="56"/>
    </row>
    <row r="276" spans="2:12" ht="14.25" customHeight="1" x14ac:dyDescent="0.25">
      <c r="B276" s="126" t="s">
        <v>189</v>
      </c>
      <c r="C276" s="127"/>
      <c r="D276" s="127"/>
      <c r="E276" s="127"/>
      <c r="F276" s="259">
        <v>0</v>
      </c>
      <c r="G276" s="259">
        <v>0</v>
      </c>
      <c r="H276" s="260">
        <v>0</v>
      </c>
      <c r="I276" s="261"/>
      <c r="L276" s="56"/>
    </row>
    <row r="277" spans="2:12" ht="14.25" customHeight="1" x14ac:dyDescent="0.25">
      <c r="B277" s="126" t="s">
        <v>275</v>
      </c>
      <c r="C277" s="127"/>
      <c r="D277" s="127"/>
      <c r="E277" s="127"/>
      <c r="F277" s="259">
        <f>SUM(F271:H276)</f>
        <v>0</v>
      </c>
      <c r="G277" s="259">
        <v>0</v>
      </c>
      <c r="H277" s="260">
        <v>0</v>
      </c>
      <c r="I277" s="261"/>
      <c r="L277" s="56"/>
    </row>
    <row r="278" spans="2:12" ht="14.25" customHeight="1" x14ac:dyDescent="0.25">
      <c r="B278" s="72"/>
      <c r="C278" s="72"/>
      <c r="D278" s="72"/>
      <c r="E278" s="72"/>
      <c r="F278" s="72"/>
      <c r="G278" s="253"/>
      <c r="H278" s="252"/>
      <c r="L278" s="56"/>
    </row>
    <row r="279" spans="2:12" ht="35.25" customHeight="1" x14ac:dyDescent="0.25">
      <c r="B279" s="60" t="s">
        <v>276</v>
      </c>
      <c r="C279" s="60"/>
      <c r="D279" s="60"/>
      <c r="E279" s="60"/>
      <c r="F279" s="60"/>
      <c r="G279" s="60"/>
      <c r="H279" s="60"/>
      <c r="I279" s="60"/>
    </row>
    <row r="280" spans="2:12" x14ac:dyDescent="0.25">
      <c r="B280" s="266" t="s">
        <v>268</v>
      </c>
    </row>
    <row r="281" spans="2:12" ht="60" customHeight="1" x14ac:dyDescent="0.25">
      <c r="B281" s="267" t="s">
        <v>154</v>
      </c>
      <c r="C281" s="267"/>
      <c r="D281" s="267"/>
      <c r="E281" s="267"/>
      <c r="F281" s="267"/>
      <c r="G281" s="267"/>
      <c r="H281" s="267"/>
      <c r="I281" s="267"/>
      <c r="J281" s="268"/>
      <c r="K281" s="268"/>
      <c r="L281" s="268"/>
    </row>
    <row r="282" spans="2:12" ht="18" customHeight="1" x14ac:dyDescent="0.25">
      <c r="B282" s="266" t="s">
        <v>12</v>
      </c>
    </row>
    <row r="283" spans="2:12" ht="46.15" customHeight="1" x14ac:dyDescent="0.25">
      <c r="B283" s="267" t="s">
        <v>93</v>
      </c>
      <c r="C283" s="267"/>
      <c r="D283" s="267"/>
      <c r="E283" s="267"/>
      <c r="F283" s="267"/>
      <c r="G283" s="267"/>
      <c r="H283" s="267"/>
      <c r="I283" s="267"/>
      <c r="J283" s="268"/>
      <c r="K283" s="268"/>
      <c r="L283" s="268"/>
    </row>
    <row r="284" spans="2:12" ht="18" customHeight="1" x14ac:dyDescent="0.25">
      <c r="B284" s="266" t="s">
        <v>13</v>
      </c>
    </row>
    <row r="285" spans="2:12" ht="18" customHeight="1" x14ac:dyDescent="0.25">
      <c r="B285" s="266" t="s">
        <v>14</v>
      </c>
    </row>
    <row r="286" spans="2:12" ht="18" customHeight="1" x14ac:dyDescent="0.25">
      <c r="B286" s="266"/>
    </row>
    <row r="287" spans="2:12" ht="18" customHeight="1" x14ac:dyDescent="0.25">
      <c r="B287" s="269" t="s">
        <v>34</v>
      </c>
      <c r="C287" s="269"/>
      <c r="D287" s="269"/>
      <c r="E287" s="269"/>
      <c r="F287" s="269"/>
      <c r="G287" s="269"/>
      <c r="H287" s="269"/>
    </row>
    <row r="288" spans="2:12" ht="18" customHeight="1" x14ac:dyDescent="0.25">
      <c r="B288" s="269" t="s">
        <v>15</v>
      </c>
      <c r="C288" s="269"/>
      <c r="D288" s="269"/>
      <c r="E288" s="269"/>
      <c r="F288" s="269"/>
      <c r="G288" s="269"/>
      <c r="H288" s="269"/>
    </row>
    <row r="289" spans="2:12" ht="18" customHeight="1" x14ac:dyDescent="0.25">
      <c r="B289" s="270" t="s">
        <v>35</v>
      </c>
      <c r="C289" s="270"/>
      <c r="D289" s="270"/>
      <c r="E289" s="270"/>
      <c r="F289" s="270"/>
      <c r="G289" s="270"/>
      <c r="H289" s="270"/>
    </row>
    <row r="290" spans="2:12" ht="18" customHeight="1" x14ac:dyDescent="0.25">
      <c r="B290" s="270" t="s">
        <v>44</v>
      </c>
      <c r="C290" s="270"/>
      <c r="D290" s="270"/>
      <c r="E290" s="270"/>
      <c r="F290" s="270"/>
      <c r="G290" s="270"/>
      <c r="H290" s="270"/>
    </row>
    <row r="291" spans="2:12" ht="18" customHeight="1" x14ac:dyDescent="0.25">
      <c r="B291" s="270" t="s">
        <v>267</v>
      </c>
      <c r="C291" s="270"/>
      <c r="D291" s="270"/>
      <c r="E291" s="270"/>
      <c r="F291" s="270"/>
      <c r="G291" s="270"/>
      <c r="H291" s="270"/>
    </row>
    <row r="292" spans="2:12" ht="18" customHeight="1" x14ac:dyDescent="0.25">
      <c r="B292" s="271"/>
    </row>
    <row r="293" spans="2:12" ht="18" customHeight="1" x14ac:dyDescent="0.25">
      <c r="B293" s="272" t="s">
        <v>32</v>
      </c>
    </row>
    <row r="294" spans="2:12" ht="18" customHeight="1" x14ac:dyDescent="0.25">
      <c r="B294" s="273" t="s">
        <v>36</v>
      </c>
      <c r="C294" s="273"/>
      <c r="D294" s="273"/>
      <c r="E294" s="273"/>
      <c r="F294" s="273"/>
      <c r="G294" s="273"/>
      <c r="H294" s="273"/>
    </row>
    <row r="295" spans="2:12" ht="18" customHeight="1" x14ac:dyDescent="0.25">
      <c r="B295" s="274" t="s">
        <v>269</v>
      </c>
    </row>
    <row r="296" spans="2:12" ht="37.15" customHeight="1" x14ac:dyDescent="0.25">
      <c r="B296" s="269" t="s">
        <v>16</v>
      </c>
      <c r="C296" s="269"/>
      <c r="D296" s="269"/>
      <c r="E296" s="269"/>
      <c r="F296" s="269"/>
      <c r="G296" s="269"/>
      <c r="H296" s="269"/>
      <c r="I296" s="269"/>
      <c r="J296" s="268"/>
      <c r="K296" s="268"/>
      <c r="L296" s="268"/>
    </row>
    <row r="297" spans="2:12" ht="34.15" customHeight="1" x14ac:dyDescent="0.25">
      <c r="B297" s="269" t="s">
        <v>17</v>
      </c>
      <c r="C297" s="269"/>
      <c r="D297" s="269"/>
      <c r="E297" s="269"/>
      <c r="F297" s="269"/>
      <c r="G297" s="269"/>
      <c r="H297" s="269"/>
      <c r="I297" s="269"/>
    </row>
    <row r="298" spans="2:12" ht="34.15" customHeight="1" x14ac:dyDescent="0.25">
      <c r="B298" s="271"/>
      <c r="C298" s="275"/>
      <c r="D298" s="275"/>
      <c r="E298" s="275"/>
      <c r="F298" s="275"/>
      <c r="G298" s="275"/>
      <c r="H298" s="275"/>
    </row>
    <row r="299" spans="2:12" ht="18" customHeight="1" x14ac:dyDescent="0.25">
      <c r="B299" s="266" t="s">
        <v>18</v>
      </c>
    </row>
    <row r="300" spans="2:12" ht="18" customHeight="1" x14ac:dyDescent="0.25">
      <c r="B300" s="266"/>
    </row>
    <row r="301" spans="2:12" ht="18" customHeight="1" x14ac:dyDescent="0.25">
      <c r="B301" s="270" t="s">
        <v>19</v>
      </c>
      <c r="C301" s="270"/>
      <c r="D301" s="270"/>
      <c r="E301" s="270"/>
      <c r="F301" s="270"/>
      <c r="G301" s="270"/>
      <c r="H301" s="270"/>
    </row>
    <row r="302" spans="2:12" ht="24" customHeight="1" x14ac:dyDescent="0.25">
      <c r="B302" s="269" t="s">
        <v>37</v>
      </c>
      <c r="C302" s="269"/>
      <c r="D302" s="269"/>
      <c r="E302" s="269"/>
      <c r="F302" s="269"/>
      <c r="G302" s="269"/>
      <c r="H302" s="269"/>
    </row>
    <row r="303" spans="2:12" ht="42.6" customHeight="1" x14ac:dyDescent="0.25">
      <c r="B303" s="267" t="s">
        <v>20</v>
      </c>
      <c r="C303" s="267"/>
      <c r="D303" s="267"/>
      <c r="E303" s="267"/>
      <c r="F303" s="267"/>
      <c r="G303" s="267"/>
      <c r="H303" s="267"/>
      <c r="I303" s="267"/>
      <c r="J303" s="268"/>
      <c r="K303" s="268"/>
      <c r="L303" s="268"/>
    </row>
    <row r="304" spans="2:12" ht="32.450000000000003" customHeight="1" x14ac:dyDescent="0.25">
      <c r="B304" s="267" t="s">
        <v>21</v>
      </c>
      <c r="C304" s="267"/>
      <c r="D304" s="267"/>
      <c r="E304" s="267"/>
      <c r="F304" s="267"/>
      <c r="G304" s="267"/>
      <c r="H304" s="267"/>
      <c r="I304" s="267"/>
      <c r="J304" s="268"/>
      <c r="K304" s="268"/>
      <c r="L304" s="268"/>
    </row>
    <row r="305" spans="2:12" ht="41.25" customHeight="1" x14ac:dyDescent="0.25">
      <c r="B305" s="267" t="s">
        <v>33</v>
      </c>
      <c r="C305" s="267"/>
      <c r="D305" s="267"/>
      <c r="E305" s="267"/>
      <c r="F305" s="267"/>
      <c r="G305" s="267"/>
      <c r="H305" s="267"/>
      <c r="I305" s="267"/>
      <c r="J305" s="268"/>
      <c r="K305" s="268"/>
      <c r="L305" s="268"/>
    </row>
    <row r="306" spans="2:12" ht="18" customHeight="1" x14ac:dyDescent="0.25">
      <c r="B306" s="270" t="s">
        <v>38</v>
      </c>
      <c r="C306" s="270"/>
      <c r="D306" s="270"/>
      <c r="E306" s="270"/>
      <c r="F306" s="270"/>
      <c r="G306" s="270"/>
      <c r="H306" s="270"/>
    </row>
    <row r="307" spans="2:12" ht="18" customHeight="1" x14ac:dyDescent="0.25">
      <c r="B307" s="272" t="s">
        <v>39</v>
      </c>
    </row>
    <row r="308" spans="2:12" ht="18" customHeight="1" x14ac:dyDescent="0.25">
      <c r="B308" s="270" t="s">
        <v>29</v>
      </c>
      <c r="C308" s="270"/>
      <c r="D308" s="270"/>
      <c r="E308" s="270"/>
      <c r="F308" s="270"/>
      <c r="G308" s="270"/>
      <c r="H308" s="270"/>
    </row>
    <row r="309" spans="2:12" ht="18" customHeight="1" x14ac:dyDescent="0.25">
      <c r="B309" s="276"/>
      <c r="C309" s="276"/>
      <c r="D309" s="276"/>
      <c r="E309" s="276"/>
      <c r="F309" s="276"/>
      <c r="G309" s="276"/>
      <c r="H309" s="276"/>
    </row>
    <row r="310" spans="2:12" ht="18" customHeight="1" x14ac:dyDescent="0.25">
      <c r="B310" s="270" t="s">
        <v>175</v>
      </c>
      <c r="C310" s="270"/>
      <c r="D310" s="270"/>
      <c r="E310" s="270"/>
      <c r="F310" s="270"/>
      <c r="G310" s="270"/>
      <c r="H310" s="270"/>
    </row>
    <row r="311" spans="2:12" ht="18" customHeight="1" x14ac:dyDescent="0.25">
      <c r="B311" s="270" t="s">
        <v>176</v>
      </c>
      <c r="C311" s="270"/>
      <c r="D311" s="270"/>
      <c r="E311" s="270"/>
      <c r="F311" s="270"/>
      <c r="G311" s="270"/>
      <c r="H311" s="270"/>
    </row>
    <row r="312" spans="2:12" ht="18" customHeight="1" x14ac:dyDescent="0.25">
      <c r="B312" s="270" t="s">
        <v>22</v>
      </c>
      <c r="C312" s="270"/>
      <c r="D312" s="270"/>
      <c r="E312" s="270"/>
      <c r="F312" s="270"/>
      <c r="G312" s="270"/>
      <c r="H312" s="270"/>
    </row>
    <row r="313" spans="2:12" ht="18" customHeight="1" x14ac:dyDescent="0.25">
      <c r="B313" s="270" t="s">
        <v>23</v>
      </c>
      <c r="C313" s="270"/>
      <c r="D313" s="270"/>
      <c r="E313" s="270"/>
      <c r="F313" s="270"/>
      <c r="G313" s="270"/>
      <c r="H313" s="270"/>
    </row>
    <row r="314" spans="2:12" ht="18" customHeight="1" x14ac:dyDescent="0.25">
      <c r="B314" s="270" t="s">
        <v>24</v>
      </c>
      <c r="C314" s="270"/>
      <c r="D314" s="270"/>
      <c r="E314" s="270"/>
      <c r="F314" s="270"/>
      <c r="G314" s="270"/>
      <c r="H314" s="270"/>
    </row>
    <row r="315" spans="2:12" ht="18" customHeight="1" x14ac:dyDescent="0.25">
      <c r="B315" s="270" t="s">
        <v>25</v>
      </c>
      <c r="C315" s="270"/>
      <c r="D315" s="270"/>
      <c r="E315" s="270"/>
      <c r="F315" s="270"/>
      <c r="G315" s="270"/>
      <c r="H315" s="270"/>
    </row>
    <row r="316" spans="2:12" ht="18" customHeight="1" x14ac:dyDescent="0.25">
      <c r="B316" s="270" t="s">
        <v>26</v>
      </c>
      <c r="C316" s="270"/>
      <c r="D316" s="270"/>
      <c r="E316" s="270"/>
      <c r="F316" s="270"/>
      <c r="G316" s="270"/>
      <c r="H316" s="270"/>
    </row>
    <row r="317" spans="2:12" ht="18" customHeight="1" x14ac:dyDescent="0.25">
      <c r="B317" s="276" t="s">
        <v>27</v>
      </c>
    </row>
    <row r="318" spans="2:12" ht="18" customHeight="1" x14ac:dyDescent="0.25">
      <c r="B318" s="270" t="s">
        <v>28</v>
      </c>
      <c r="C318" s="270"/>
      <c r="D318" s="270"/>
      <c r="E318" s="270"/>
      <c r="F318" s="270"/>
      <c r="G318" s="270"/>
      <c r="H318" s="270"/>
    </row>
    <row r="319" spans="2:12" ht="18" customHeight="1" x14ac:dyDescent="0.25">
      <c r="B319" s="270" t="s">
        <v>31</v>
      </c>
      <c r="C319" s="270"/>
      <c r="D319" s="270"/>
      <c r="E319" s="270"/>
      <c r="F319" s="270"/>
      <c r="G319" s="270"/>
      <c r="H319" s="270"/>
    </row>
    <row r="320" spans="2:12" ht="18" customHeight="1" x14ac:dyDescent="0.25">
      <c r="B320" s="270" t="s">
        <v>30</v>
      </c>
      <c r="C320" s="270"/>
      <c r="D320" s="270"/>
      <c r="E320" s="270"/>
      <c r="F320" s="270"/>
      <c r="G320" s="270"/>
      <c r="H320" s="270"/>
    </row>
    <row r="322" spans="2:12" ht="67.5" customHeight="1" x14ac:dyDescent="0.25">
      <c r="B322" s="147" t="s">
        <v>152</v>
      </c>
      <c r="C322" s="147"/>
      <c r="D322" s="147"/>
      <c r="E322" s="147"/>
      <c r="F322" s="147"/>
      <c r="G322" s="147"/>
      <c r="H322" s="147"/>
      <c r="I322" s="147"/>
      <c r="J322" s="83"/>
      <c r="K322" s="83"/>
      <c r="L322" s="83"/>
    </row>
    <row r="325" spans="2:12" ht="49.5" customHeight="1" x14ac:dyDescent="0.25">
      <c r="B325" s="277"/>
      <c r="C325" s="277"/>
      <c r="D325" s="55"/>
      <c r="E325" s="277"/>
      <c r="F325" s="277"/>
      <c r="G325" s="55"/>
      <c r="H325" s="277"/>
      <c r="I325" s="277"/>
      <c r="J325" s="278"/>
    </row>
    <row r="326" spans="2:12" ht="35.25" customHeight="1" x14ac:dyDescent="0.25">
      <c r="B326" s="279" t="s">
        <v>162</v>
      </c>
      <c r="C326" s="279"/>
      <c r="D326" s="55"/>
      <c r="E326" s="279" t="s">
        <v>163</v>
      </c>
      <c r="F326" s="279"/>
      <c r="G326" s="55"/>
      <c r="H326" s="279" t="s">
        <v>164</v>
      </c>
      <c r="I326" s="279"/>
      <c r="J326" s="278"/>
    </row>
    <row r="327" spans="2:12" x14ac:dyDescent="0.25">
      <c r="B327" s="280" t="s">
        <v>165</v>
      </c>
      <c r="C327" s="280"/>
      <c r="D327" s="69"/>
      <c r="E327" s="280" t="s">
        <v>166</v>
      </c>
      <c r="F327" s="280"/>
      <c r="G327" s="69"/>
      <c r="H327" s="280" t="s">
        <v>167</v>
      </c>
      <c r="I327" s="280"/>
      <c r="J327" s="281"/>
    </row>
  </sheetData>
  <mergeCells count="298">
    <mergeCell ref="H273:I273"/>
    <mergeCell ref="H274:I274"/>
    <mergeCell ref="H275:I275"/>
    <mergeCell ref="H276:I276"/>
    <mergeCell ref="H277:I277"/>
    <mergeCell ref="F260:I260"/>
    <mergeCell ref="B268:L268"/>
    <mergeCell ref="B263:I263"/>
    <mergeCell ref="H269:I269"/>
    <mergeCell ref="H270:I270"/>
    <mergeCell ref="H271:I271"/>
    <mergeCell ref="H272:I272"/>
    <mergeCell ref="B265:I265"/>
    <mergeCell ref="H258:I258"/>
    <mergeCell ref="H224:I224"/>
    <mergeCell ref="H212:I212"/>
    <mergeCell ref="H213:I213"/>
    <mergeCell ref="H214:I214"/>
    <mergeCell ref="H215:I215"/>
    <mergeCell ref="H216:I216"/>
    <mergeCell ref="H217:I217"/>
    <mergeCell ref="H218:I218"/>
    <mergeCell ref="H219:I219"/>
    <mergeCell ref="H220:I220"/>
    <mergeCell ref="H221:I221"/>
    <mergeCell ref="H222:I222"/>
    <mergeCell ref="H223:I223"/>
    <mergeCell ref="H259:I259"/>
    <mergeCell ref="H228:I228"/>
    <mergeCell ref="H229:I229"/>
    <mergeCell ref="H230:I230"/>
    <mergeCell ref="H231:I231"/>
    <mergeCell ref="H232:I232"/>
    <mergeCell ref="H233:I233"/>
    <mergeCell ref="H234:I234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44:I244"/>
    <mergeCell ref="H245:I245"/>
    <mergeCell ref="H246:I246"/>
    <mergeCell ref="H247:I247"/>
    <mergeCell ref="H248:I248"/>
    <mergeCell ref="B209:I209"/>
    <mergeCell ref="H211:I211"/>
    <mergeCell ref="H256:I256"/>
    <mergeCell ref="H257:I257"/>
    <mergeCell ref="B226:L226"/>
    <mergeCell ref="H78:I78"/>
    <mergeCell ref="H79:I79"/>
    <mergeCell ref="H80:I80"/>
    <mergeCell ref="H81:I81"/>
    <mergeCell ref="C206:E206"/>
    <mergeCell ref="H62:I62"/>
    <mergeCell ref="C62:E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D53:E53"/>
    <mergeCell ref="H53:I53"/>
    <mergeCell ref="D51:E51"/>
    <mergeCell ref="H39:I39"/>
    <mergeCell ref="H40:I40"/>
    <mergeCell ref="H49:I49"/>
    <mergeCell ref="H50:I50"/>
    <mergeCell ref="H51:I51"/>
    <mergeCell ref="B260:E260"/>
    <mergeCell ref="H250:I250"/>
    <mergeCell ref="H251:I251"/>
    <mergeCell ref="H252:I252"/>
    <mergeCell ref="H253:I253"/>
    <mergeCell ref="H254:I254"/>
    <mergeCell ref="H255:I255"/>
    <mergeCell ref="D43:E43"/>
    <mergeCell ref="H43:I43"/>
    <mergeCell ref="D44:E44"/>
    <mergeCell ref="H44:I44"/>
    <mergeCell ref="D45:E45"/>
    <mergeCell ref="H45:I45"/>
    <mergeCell ref="D46:E46"/>
    <mergeCell ref="B3:L3"/>
    <mergeCell ref="B4:L4"/>
    <mergeCell ref="D49:E49"/>
    <mergeCell ref="D50:E50"/>
    <mergeCell ref="D38:E38"/>
    <mergeCell ref="D41:E41"/>
    <mergeCell ref="H38:I38"/>
    <mergeCell ref="H41:I41"/>
    <mergeCell ref="H46:I46"/>
    <mergeCell ref="D48:E48"/>
    <mergeCell ref="B116:E116"/>
    <mergeCell ref="H116:I116"/>
    <mergeCell ref="J100:L100"/>
    <mergeCell ref="J101:L101"/>
    <mergeCell ref="J99:L99"/>
    <mergeCell ref="J105:L105"/>
    <mergeCell ref="J102:L102"/>
    <mergeCell ref="J104:L104"/>
    <mergeCell ref="J103:L103"/>
    <mergeCell ref="B318:H318"/>
    <mergeCell ref="B319:H319"/>
    <mergeCell ref="B291:H291"/>
    <mergeCell ref="B290:H290"/>
    <mergeCell ref="B314:H314"/>
    <mergeCell ref="B315:H315"/>
    <mergeCell ref="B316:H316"/>
    <mergeCell ref="B283:I283"/>
    <mergeCell ref="B296:I296"/>
    <mergeCell ref="B303:I303"/>
    <mergeCell ref="B304:I304"/>
    <mergeCell ref="B305:I305"/>
    <mergeCell ref="B312:H312"/>
    <mergeCell ref="B311:H311"/>
    <mergeCell ref="B310:H310"/>
    <mergeCell ref="B322:I322"/>
    <mergeCell ref="B173:I174"/>
    <mergeCell ref="B189:I190"/>
    <mergeCell ref="B156:E156"/>
    <mergeCell ref="B200:E200"/>
    <mergeCell ref="B201:E201"/>
    <mergeCell ref="B202:E202"/>
    <mergeCell ref="B203:E203"/>
    <mergeCell ref="B204:E204"/>
    <mergeCell ref="B281:I281"/>
    <mergeCell ref="B308:H308"/>
    <mergeCell ref="B313:H313"/>
    <mergeCell ref="B320:H320"/>
    <mergeCell ref="B306:H306"/>
    <mergeCell ref="B287:H287"/>
    <mergeCell ref="B288:H288"/>
    <mergeCell ref="B289:H289"/>
    <mergeCell ref="B294:H294"/>
    <mergeCell ref="B301:H301"/>
    <mergeCell ref="B302:H302"/>
    <mergeCell ref="B12:H12"/>
    <mergeCell ref="B150:I150"/>
    <mergeCell ref="D18:E18"/>
    <mergeCell ref="D56:E56"/>
    <mergeCell ref="B83:E83"/>
    <mergeCell ref="B87:I87"/>
    <mergeCell ref="B107:E107"/>
    <mergeCell ref="B123:E123"/>
    <mergeCell ref="B124:E124"/>
    <mergeCell ref="B125:E125"/>
    <mergeCell ref="B126:E126"/>
    <mergeCell ref="B127:E127"/>
    <mergeCell ref="B128:E128"/>
    <mergeCell ref="B140:I140"/>
    <mergeCell ref="B120:E120"/>
    <mergeCell ref="B121:E121"/>
    <mergeCell ref="B122:E122"/>
    <mergeCell ref="B114:E114"/>
    <mergeCell ref="B115:E115"/>
    <mergeCell ref="B117:E117"/>
    <mergeCell ref="B118:E118"/>
    <mergeCell ref="B119:E119"/>
    <mergeCell ref="H16:I16"/>
    <mergeCell ref="D20:E20"/>
    <mergeCell ref="H20:I20"/>
    <mergeCell ref="H21:I21"/>
    <mergeCell ref="B327:C327"/>
    <mergeCell ref="B1:I1"/>
    <mergeCell ref="E326:F326"/>
    <mergeCell ref="H326:I326"/>
    <mergeCell ref="H327:I327"/>
    <mergeCell ref="E327:F327"/>
    <mergeCell ref="B6:I6"/>
    <mergeCell ref="B8:I8"/>
    <mergeCell ref="D14:E14"/>
    <mergeCell ref="D15:E15"/>
    <mergeCell ref="D16:E16"/>
    <mergeCell ref="H14:I14"/>
    <mergeCell ref="H15:I15"/>
    <mergeCell ref="B163:I163"/>
    <mergeCell ref="B176:I176"/>
    <mergeCell ref="B193:I193"/>
    <mergeCell ref="B279:I279"/>
    <mergeCell ref="B326:C326"/>
    <mergeCell ref="H169:I169"/>
    <mergeCell ref="H35:I35"/>
    <mergeCell ref="H36:I36"/>
    <mergeCell ref="H27:I27"/>
    <mergeCell ref="H28:I28"/>
    <mergeCell ref="H29:I29"/>
    <mergeCell ref="H30:I30"/>
    <mergeCell ref="H31:I31"/>
    <mergeCell ref="H22:I22"/>
    <mergeCell ref="H23:I23"/>
    <mergeCell ref="H24:I24"/>
    <mergeCell ref="H25:I25"/>
    <mergeCell ref="H26:I26"/>
    <mergeCell ref="D35:E35"/>
    <mergeCell ref="D36:E36"/>
    <mergeCell ref="D37:E37"/>
    <mergeCell ref="D54:E54"/>
    <mergeCell ref="H37:I37"/>
    <mergeCell ref="H48:I48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H32:I32"/>
    <mergeCell ref="H33:I33"/>
    <mergeCell ref="H34:I34"/>
    <mergeCell ref="H54:I54"/>
    <mergeCell ref="H104:I104"/>
    <mergeCell ref="B100:E100"/>
    <mergeCell ref="H105:I105"/>
    <mergeCell ref="H113:I113"/>
    <mergeCell ref="H114:I114"/>
    <mergeCell ref="H99:I99"/>
    <mergeCell ref="H100:I100"/>
    <mergeCell ref="H101:I101"/>
    <mergeCell ref="H102:I102"/>
    <mergeCell ref="H103:I103"/>
    <mergeCell ref="B101:E101"/>
    <mergeCell ref="B102:E102"/>
    <mergeCell ref="B103:E103"/>
    <mergeCell ref="B104:E104"/>
    <mergeCell ref="B99:E99"/>
    <mergeCell ref="B105:E105"/>
    <mergeCell ref="B113:E113"/>
    <mergeCell ref="H121:I121"/>
    <mergeCell ref="H122:I122"/>
    <mergeCell ref="H123:I123"/>
    <mergeCell ref="H124:I124"/>
    <mergeCell ref="H125:I125"/>
    <mergeCell ref="H115:I115"/>
    <mergeCell ref="H117:I117"/>
    <mergeCell ref="H118:I118"/>
    <mergeCell ref="H119:I119"/>
    <mergeCell ref="H120:I120"/>
    <mergeCell ref="H145:I145"/>
    <mergeCell ref="H146:I146"/>
    <mergeCell ref="H152:I152"/>
    <mergeCell ref="H153:I153"/>
    <mergeCell ref="H156:I156"/>
    <mergeCell ref="H126:I126"/>
    <mergeCell ref="H127:I127"/>
    <mergeCell ref="H128:I128"/>
    <mergeCell ref="H143:I143"/>
    <mergeCell ref="H144:I144"/>
    <mergeCell ref="B145:E145"/>
    <mergeCell ref="B146:E146"/>
    <mergeCell ref="B143:E143"/>
    <mergeCell ref="B144:E144"/>
    <mergeCell ref="B152:E152"/>
    <mergeCell ref="B130:E130"/>
    <mergeCell ref="D39:E39"/>
    <mergeCell ref="D40:E40"/>
    <mergeCell ref="B297:I297"/>
    <mergeCell ref="H200:I200"/>
    <mergeCell ref="H201:I201"/>
    <mergeCell ref="H202:I202"/>
    <mergeCell ref="H203:I203"/>
    <mergeCell ref="H204:I204"/>
    <mergeCell ref="H157:I157"/>
    <mergeCell ref="H159:I159"/>
    <mergeCell ref="H165:I165"/>
    <mergeCell ref="H167:I167"/>
    <mergeCell ref="H168:I168"/>
    <mergeCell ref="H178:I178"/>
    <mergeCell ref="H179:I179"/>
    <mergeCell ref="H182:I182"/>
    <mergeCell ref="H185:I185"/>
    <mergeCell ref="H195:I195"/>
    <mergeCell ref="H197:I197"/>
    <mergeCell ref="H198:I198"/>
    <mergeCell ref="H199:I199"/>
    <mergeCell ref="H249:I249"/>
  </mergeCells>
  <pageMargins left="0.70866141732283472" right="0.70866141732283472" top="0.59055118110236227" bottom="0.74803149606299213" header="0.31496062992125984" footer="0.31496062992125984"/>
  <pageSetup scale="43" orientation="portrait" verticalDpi="360" r:id="rId1"/>
  <rowBreaks count="3" manualBreakCount="3">
    <brk id="88" max="9" man="1"/>
    <brk id="162" max="9" man="1"/>
    <brk id="26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3"/>
  <sheetViews>
    <sheetView view="pageBreakPreview" zoomScaleNormal="100" zoomScaleSheetLayoutView="100" workbookViewId="0">
      <selection activeCell="D12" sqref="D12"/>
    </sheetView>
  </sheetViews>
  <sheetFormatPr baseColWidth="10" defaultRowHeight="12" x14ac:dyDescent="0.2"/>
  <cols>
    <col min="1" max="1" width="3.85546875" style="6" customWidth="1"/>
    <col min="2" max="2" width="4.42578125" style="6" customWidth="1"/>
    <col min="3" max="3" width="45.7109375" style="6" customWidth="1"/>
    <col min="4" max="4" width="18.5703125" style="6" customWidth="1"/>
    <col min="5" max="5" width="22.7109375" style="6" customWidth="1"/>
    <col min="6" max="6" width="11.42578125" style="6"/>
    <col min="7" max="7" width="11.7109375" style="6" customWidth="1"/>
    <col min="8" max="256" width="11.42578125" style="6"/>
    <col min="257" max="257" width="3.85546875" style="6" customWidth="1"/>
    <col min="258" max="258" width="4.42578125" style="6" customWidth="1"/>
    <col min="259" max="259" width="45.7109375" style="6" customWidth="1"/>
    <col min="260" max="260" width="18.5703125" style="6" customWidth="1"/>
    <col min="261" max="261" width="22.7109375" style="6" customWidth="1"/>
    <col min="262" max="262" width="11.42578125" style="6"/>
    <col min="263" max="263" width="11.7109375" style="6" customWidth="1"/>
    <col min="264" max="512" width="11.42578125" style="6"/>
    <col min="513" max="513" width="3.85546875" style="6" customWidth="1"/>
    <col min="514" max="514" width="4.42578125" style="6" customWidth="1"/>
    <col min="515" max="515" width="45.7109375" style="6" customWidth="1"/>
    <col min="516" max="516" width="18.5703125" style="6" customWidth="1"/>
    <col min="517" max="517" width="22.7109375" style="6" customWidth="1"/>
    <col min="518" max="518" width="11.42578125" style="6"/>
    <col min="519" max="519" width="11.7109375" style="6" customWidth="1"/>
    <col min="520" max="768" width="11.42578125" style="6"/>
    <col min="769" max="769" width="3.85546875" style="6" customWidth="1"/>
    <col min="770" max="770" width="4.42578125" style="6" customWidth="1"/>
    <col min="771" max="771" width="45.7109375" style="6" customWidth="1"/>
    <col min="772" max="772" width="18.5703125" style="6" customWidth="1"/>
    <col min="773" max="773" width="22.7109375" style="6" customWidth="1"/>
    <col min="774" max="774" width="11.42578125" style="6"/>
    <col min="775" max="775" width="11.7109375" style="6" customWidth="1"/>
    <col min="776" max="1024" width="11.42578125" style="6"/>
    <col min="1025" max="1025" width="3.85546875" style="6" customWidth="1"/>
    <col min="1026" max="1026" width="4.42578125" style="6" customWidth="1"/>
    <col min="1027" max="1027" width="45.7109375" style="6" customWidth="1"/>
    <col min="1028" max="1028" width="18.5703125" style="6" customWidth="1"/>
    <col min="1029" max="1029" width="22.7109375" style="6" customWidth="1"/>
    <col min="1030" max="1030" width="11.42578125" style="6"/>
    <col min="1031" max="1031" width="11.7109375" style="6" customWidth="1"/>
    <col min="1032" max="1280" width="11.42578125" style="6"/>
    <col min="1281" max="1281" width="3.85546875" style="6" customWidth="1"/>
    <col min="1282" max="1282" width="4.42578125" style="6" customWidth="1"/>
    <col min="1283" max="1283" width="45.7109375" style="6" customWidth="1"/>
    <col min="1284" max="1284" width="18.5703125" style="6" customWidth="1"/>
    <col min="1285" max="1285" width="22.7109375" style="6" customWidth="1"/>
    <col min="1286" max="1286" width="11.42578125" style="6"/>
    <col min="1287" max="1287" width="11.7109375" style="6" customWidth="1"/>
    <col min="1288" max="1536" width="11.42578125" style="6"/>
    <col min="1537" max="1537" width="3.85546875" style="6" customWidth="1"/>
    <col min="1538" max="1538" width="4.42578125" style="6" customWidth="1"/>
    <col min="1539" max="1539" width="45.7109375" style="6" customWidth="1"/>
    <col min="1540" max="1540" width="18.5703125" style="6" customWidth="1"/>
    <col min="1541" max="1541" width="22.7109375" style="6" customWidth="1"/>
    <col min="1542" max="1542" width="11.42578125" style="6"/>
    <col min="1543" max="1543" width="11.7109375" style="6" customWidth="1"/>
    <col min="1544" max="1792" width="11.42578125" style="6"/>
    <col min="1793" max="1793" width="3.85546875" style="6" customWidth="1"/>
    <col min="1794" max="1794" width="4.42578125" style="6" customWidth="1"/>
    <col min="1795" max="1795" width="45.7109375" style="6" customWidth="1"/>
    <col min="1796" max="1796" width="18.5703125" style="6" customWidth="1"/>
    <col min="1797" max="1797" width="22.7109375" style="6" customWidth="1"/>
    <col min="1798" max="1798" width="11.42578125" style="6"/>
    <col min="1799" max="1799" width="11.7109375" style="6" customWidth="1"/>
    <col min="1800" max="2048" width="11.42578125" style="6"/>
    <col min="2049" max="2049" width="3.85546875" style="6" customWidth="1"/>
    <col min="2050" max="2050" width="4.42578125" style="6" customWidth="1"/>
    <col min="2051" max="2051" width="45.7109375" style="6" customWidth="1"/>
    <col min="2052" max="2052" width="18.5703125" style="6" customWidth="1"/>
    <col min="2053" max="2053" width="22.7109375" style="6" customWidth="1"/>
    <col min="2054" max="2054" width="11.42578125" style="6"/>
    <col min="2055" max="2055" width="11.7109375" style="6" customWidth="1"/>
    <col min="2056" max="2304" width="11.42578125" style="6"/>
    <col min="2305" max="2305" width="3.85546875" style="6" customWidth="1"/>
    <col min="2306" max="2306" width="4.42578125" style="6" customWidth="1"/>
    <col min="2307" max="2307" width="45.7109375" style="6" customWidth="1"/>
    <col min="2308" max="2308" width="18.5703125" style="6" customWidth="1"/>
    <col min="2309" max="2309" width="22.7109375" style="6" customWidth="1"/>
    <col min="2310" max="2310" width="11.42578125" style="6"/>
    <col min="2311" max="2311" width="11.7109375" style="6" customWidth="1"/>
    <col min="2312" max="2560" width="11.42578125" style="6"/>
    <col min="2561" max="2561" width="3.85546875" style="6" customWidth="1"/>
    <col min="2562" max="2562" width="4.42578125" style="6" customWidth="1"/>
    <col min="2563" max="2563" width="45.7109375" style="6" customWidth="1"/>
    <col min="2564" max="2564" width="18.5703125" style="6" customWidth="1"/>
    <col min="2565" max="2565" width="22.7109375" style="6" customWidth="1"/>
    <col min="2566" max="2566" width="11.42578125" style="6"/>
    <col min="2567" max="2567" width="11.7109375" style="6" customWidth="1"/>
    <col min="2568" max="2816" width="11.42578125" style="6"/>
    <col min="2817" max="2817" width="3.85546875" style="6" customWidth="1"/>
    <col min="2818" max="2818" width="4.42578125" style="6" customWidth="1"/>
    <col min="2819" max="2819" width="45.7109375" style="6" customWidth="1"/>
    <col min="2820" max="2820" width="18.5703125" style="6" customWidth="1"/>
    <col min="2821" max="2821" width="22.7109375" style="6" customWidth="1"/>
    <col min="2822" max="2822" width="11.42578125" style="6"/>
    <col min="2823" max="2823" width="11.7109375" style="6" customWidth="1"/>
    <col min="2824" max="3072" width="11.42578125" style="6"/>
    <col min="3073" max="3073" width="3.85546875" style="6" customWidth="1"/>
    <col min="3074" max="3074" width="4.42578125" style="6" customWidth="1"/>
    <col min="3075" max="3075" width="45.7109375" style="6" customWidth="1"/>
    <col min="3076" max="3076" width="18.5703125" style="6" customWidth="1"/>
    <col min="3077" max="3077" width="22.7109375" style="6" customWidth="1"/>
    <col min="3078" max="3078" width="11.42578125" style="6"/>
    <col min="3079" max="3079" width="11.7109375" style="6" customWidth="1"/>
    <col min="3080" max="3328" width="11.42578125" style="6"/>
    <col min="3329" max="3329" width="3.85546875" style="6" customWidth="1"/>
    <col min="3330" max="3330" width="4.42578125" style="6" customWidth="1"/>
    <col min="3331" max="3331" width="45.7109375" style="6" customWidth="1"/>
    <col min="3332" max="3332" width="18.5703125" style="6" customWidth="1"/>
    <col min="3333" max="3333" width="22.7109375" style="6" customWidth="1"/>
    <col min="3334" max="3334" width="11.42578125" style="6"/>
    <col min="3335" max="3335" width="11.7109375" style="6" customWidth="1"/>
    <col min="3336" max="3584" width="11.42578125" style="6"/>
    <col min="3585" max="3585" width="3.85546875" style="6" customWidth="1"/>
    <col min="3586" max="3586" width="4.42578125" style="6" customWidth="1"/>
    <col min="3587" max="3587" width="45.7109375" style="6" customWidth="1"/>
    <col min="3588" max="3588" width="18.5703125" style="6" customWidth="1"/>
    <col min="3589" max="3589" width="22.7109375" style="6" customWidth="1"/>
    <col min="3590" max="3590" width="11.42578125" style="6"/>
    <col min="3591" max="3591" width="11.7109375" style="6" customWidth="1"/>
    <col min="3592" max="3840" width="11.42578125" style="6"/>
    <col min="3841" max="3841" width="3.85546875" style="6" customWidth="1"/>
    <col min="3842" max="3842" width="4.42578125" style="6" customWidth="1"/>
    <col min="3843" max="3843" width="45.7109375" style="6" customWidth="1"/>
    <col min="3844" max="3844" width="18.5703125" style="6" customWidth="1"/>
    <col min="3845" max="3845" width="22.7109375" style="6" customWidth="1"/>
    <col min="3846" max="3846" width="11.42578125" style="6"/>
    <col min="3847" max="3847" width="11.7109375" style="6" customWidth="1"/>
    <col min="3848" max="4096" width="11.42578125" style="6"/>
    <col min="4097" max="4097" width="3.85546875" style="6" customWidth="1"/>
    <col min="4098" max="4098" width="4.42578125" style="6" customWidth="1"/>
    <col min="4099" max="4099" width="45.7109375" style="6" customWidth="1"/>
    <col min="4100" max="4100" width="18.5703125" style="6" customWidth="1"/>
    <col min="4101" max="4101" width="22.7109375" style="6" customWidth="1"/>
    <col min="4102" max="4102" width="11.42578125" style="6"/>
    <col min="4103" max="4103" width="11.7109375" style="6" customWidth="1"/>
    <col min="4104" max="4352" width="11.42578125" style="6"/>
    <col min="4353" max="4353" width="3.85546875" style="6" customWidth="1"/>
    <col min="4354" max="4354" width="4.42578125" style="6" customWidth="1"/>
    <col min="4355" max="4355" width="45.7109375" style="6" customWidth="1"/>
    <col min="4356" max="4356" width="18.5703125" style="6" customWidth="1"/>
    <col min="4357" max="4357" width="22.7109375" style="6" customWidth="1"/>
    <col min="4358" max="4358" width="11.42578125" style="6"/>
    <col min="4359" max="4359" width="11.7109375" style="6" customWidth="1"/>
    <col min="4360" max="4608" width="11.42578125" style="6"/>
    <col min="4609" max="4609" width="3.85546875" style="6" customWidth="1"/>
    <col min="4610" max="4610" width="4.42578125" style="6" customWidth="1"/>
    <col min="4611" max="4611" width="45.7109375" style="6" customWidth="1"/>
    <col min="4612" max="4612" width="18.5703125" style="6" customWidth="1"/>
    <col min="4613" max="4613" width="22.7109375" style="6" customWidth="1"/>
    <col min="4614" max="4614" width="11.42578125" style="6"/>
    <col min="4615" max="4615" width="11.7109375" style="6" customWidth="1"/>
    <col min="4616" max="4864" width="11.42578125" style="6"/>
    <col min="4865" max="4865" width="3.85546875" style="6" customWidth="1"/>
    <col min="4866" max="4866" width="4.42578125" style="6" customWidth="1"/>
    <col min="4867" max="4867" width="45.7109375" style="6" customWidth="1"/>
    <col min="4868" max="4868" width="18.5703125" style="6" customWidth="1"/>
    <col min="4869" max="4869" width="22.7109375" style="6" customWidth="1"/>
    <col min="4870" max="4870" width="11.42578125" style="6"/>
    <col min="4871" max="4871" width="11.7109375" style="6" customWidth="1"/>
    <col min="4872" max="5120" width="11.42578125" style="6"/>
    <col min="5121" max="5121" width="3.85546875" style="6" customWidth="1"/>
    <col min="5122" max="5122" width="4.42578125" style="6" customWidth="1"/>
    <col min="5123" max="5123" width="45.7109375" style="6" customWidth="1"/>
    <col min="5124" max="5124" width="18.5703125" style="6" customWidth="1"/>
    <col min="5125" max="5125" width="22.7109375" style="6" customWidth="1"/>
    <col min="5126" max="5126" width="11.42578125" style="6"/>
    <col min="5127" max="5127" width="11.7109375" style="6" customWidth="1"/>
    <col min="5128" max="5376" width="11.42578125" style="6"/>
    <col min="5377" max="5377" width="3.85546875" style="6" customWidth="1"/>
    <col min="5378" max="5378" width="4.42578125" style="6" customWidth="1"/>
    <col min="5379" max="5379" width="45.7109375" style="6" customWidth="1"/>
    <col min="5380" max="5380" width="18.5703125" style="6" customWidth="1"/>
    <col min="5381" max="5381" width="22.7109375" style="6" customWidth="1"/>
    <col min="5382" max="5382" width="11.42578125" style="6"/>
    <col min="5383" max="5383" width="11.7109375" style="6" customWidth="1"/>
    <col min="5384" max="5632" width="11.42578125" style="6"/>
    <col min="5633" max="5633" width="3.85546875" style="6" customWidth="1"/>
    <col min="5634" max="5634" width="4.42578125" style="6" customWidth="1"/>
    <col min="5635" max="5635" width="45.7109375" style="6" customWidth="1"/>
    <col min="5636" max="5636" width="18.5703125" style="6" customWidth="1"/>
    <col min="5637" max="5637" width="22.7109375" style="6" customWidth="1"/>
    <col min="5638" max="5638" width="11.42578125" style="6"/>
    <col min="5639" max="5639" width="11.7109375" style="6" customWidth="1"/>
    <col min="5640" max="5888" width="11.42578125" style="6"/>
    <col min="5889" max="5889" width="3.85546875" style="6" customWidth="1"/>
    <col min="5890" max="5890" width="4.42578125" style="6" customWidth="1"/>
    <col min="5891" max="5891" width="45.7109375" style="6" customWidth="1"/>
    <col min="5892" max="5892" width="18.5703125" style="6" customWidth="1"/>
    <col min="5893" max="5893" width="22.7109375" style="6" customWidth="1"/>
    <col min="5894" max="5894" width="11.42578125" style="6"/>
    <col min="5895" max="5895" width="11.7109375" style="6" customWidth="1"/>
    <col min="5896" max="6144" width="11.42578125" style="6"/>
    <col min="6145" max="6145" width="3.85546875" style="6" customWidth="1"/>
    <col min="6146" max="6146" width="4.42578125" style="6" customWidth="1"/>
    <col min="6147" max="6147" width="45.7109375" style="6" customWidth="1"/>
    <col min="6148" max="6148" width="18.5703125" style="6" customWidth="1"/>
    <col min="6149" max="6149" width="22.7109375" style="6" customWidth="1"/>
    <col min="6150" max="6150" width="11.42578125" style="6"/>
    <col min="6151" max="6151" width="11.7109375" style="6" customWidth="1"/>
    <col min="6152" max="6400" width="11.42578125" style="6"/>
    <col min="6401" max="6401" width="3.85546875" style="6" customWidth="1"/>
    <col min="6402" max="6402" width="4.42578125" style="6" customWidth="1"/>
    <col min="6403" max="6403" width="45.7109375" style="6" customWidth="1"/>
    <col min="6404" max="6404" width="18.5703125" style="6" customWidth="1"/>
    <col min="6405" max="6405" width="22.7109375" style="6" customWidth="1"/>
    <col min="6406" max="6406" width="11.42578125" style="6"/>
    <col min="6407" max="6407" width="11.7109375" style="6" customWidth="1"/>
    <col min="6408" max="6656" width="11.42578125" style="6"/>
    <col min="6657" max="6657" width="3.85546875" style="6" customWidth="1"/>
    <col min="6658" max="6658" width="4.42578125" style="6" customWidth="1"/>
    <col min="6659" max="6659" width="45.7109375" style="6" customWidth="1"/>
    <col min="6660" max="6660" width="18.5703125" style="6" customWidth="1"/>
    <col min="6661" max="6661" width="22.7109375" style="6" customWidth="1"/>
    <col min="6662" max="6662" width="11.42578125" style="6"/>
    <col min="6663" max="6663" width="11.7109375" style="6" customWidth="1"/>
    <col min="6664" max="6912" width="11.42578125" style="6"/>
    <col min="6913" max="6913" width="3.85546875" style="6" customWidth="1"/>
    <col min="6914" max="6914" width="4.42578125" style="6" customWidth="1"/>
    <col min="6915" max="6915" width="45.7109375" style="6" customWidth="1"/>
    <col min="6916" max="6916" width="18.5703125" style="6" customWidth="1"/>
    <col min="6917" max="6917" width="22.7109375" style="6" customWidth="1"/>
    <col min="6918" max="6918" width="11.42578125" style="6"/>
    <col min="6919" max="6919" width="11.7109375" style="6" customWidth="1"/>
    <col min="6920" max="7168" width="11.42578125" style="6"/>
    <col min="7169" max="7169" width="3.85546875" style="6" customWidth="1"/>
    <col min="7170" max="7170" width="4.42578125" style="6" customWidth="1"/>
    <col min="7171" max="7171" width="45.7109375" style="6" customWidth="1"/>
    <col min="7172" max="7172" width="18.5703125" style="6" customWidth="1"/>
    <col min="7173" max="7173" width="22.7109375" style="6" customWidth="1"/>
    <col min="7174" max="7174" width="11.42578125" style="6"/>
    <col min="7175" max="7175" width="11.7109375" style="6" customWidth="1"/>
    <col min="7176" max="7424" width="11.42578125" style="6"/>
    <col min="7425" max="7425" width="3.85546875" style="6" customWidth="1"/>
    <col min="7426" max="7426" width="4.42578125" style="6" customWidth="1"/>
    <col min="7427" max="7427" width="45.7109375" style="6" customWidth="1"/>
    <col min="7428" max="7428" width="18.5703125" style="6" customWidth="1"/>
    <col min="7429" max="7429" width="22.7109375" style="6" customWidth="1"/>
    <col min="7430" max="7430" width="11.42578125" style="6"/>
    <col min="7431" max="7431" width="11.7109375" style="6" customWidth="1"/>
    <col min="7432" max="7680" width="11.42578125" style="6"/>
    <col min="7681" max="7681" width="3.85546875" style="6" customWidth="1"/>
    <col min="7682" max="7682" width="4.42578125" style="6" customWidth="1"/>
    <col min="7683" max="7683" width="45.7109375" style="6" customWidth="1"/>
    <col min="7684" max="7684" width="18.5703125" style="6" customWidth="1"/>
    <col min="7685" max="7685" width="22.7109375" style="6" customWidth="1"/>
    <col min="7686" max="7686" width="11.42578125" style="6"/>
    <col min="7687" max="7687" width="11.7109375" style="6" customWidth="1"/>
    <col min="7688" max="7936" width="11.42578125" style="6"/>
    <col min="7937" max="7937" width="3.85546875" style="6" customWidth="1"/>
    <col min="7938" max="7938" width="4.42578125" style="6" customWidth="1"/>
    <col min="7939" max="7939" width="45.7109375" style="6" customWidth="1"/>
    <col min="7940" max="7940" width="18.5703125" style="6" customWidth="1"/>
    <col min="7941" max="7941" width="22.7109375" style="6" customWidth="1"/>
    <col min="7942" max="7942" width="11.42578125" style="6"/>
    <col min="7943" max="7943" width="11.7109375" style="6" customWidth="1"/>
    <col min="7944" max="8192" width="11.42578125" style="6"/>
    <col min="8193" max="8193" width="3.85546875" style="6" customWidth="1"/>
    <col min="8194" max="8194" width="4.42578125" style="6" customWidth="1"/>
    <col min="8195" max="8195" width="45.7109375" style="6" customWidth="1"/>
    <col min="8196" max="8196" width="18.5703125" style="6" customWidth="1"/>
    <col min="8197" max="8197" width="22.7109375" style="6" customWidth="1"/>
    <col min="8198" max="8198" width="11.42578125" style="6"/>
    <col min="8199" max="8199" width="11.7109375" style="6" customWidth="1"/>
    <col min="8200" max="8448" width="11.42578125" style="6"/>
    <col min="8449" max="8449" width="3.85546875" style="6" customWidth="1"/>
    <col min="8450" max="8450" width="4.42578125" style="6" customWidth="1"/>
    <col min="8451" max="8451" width="45.7109375" style="6" customWidth="1"/>
    <col min="8452" max="8452" width="18.5703125" style="6" customWidth="1"/>
    <col min="8453" max="8453" width="22.7109375" style="6" customWidth="1"/>
    <col min="8454" max="8454" width="11.42578125" style="6"/>
    <col min="8455" max="8455" width="11.7109375" style="6" customWidth="1"/>
    <col min="8456" max="8704" width="11.42578125" style="6"/>
    <col min="8705" max="8705" width="3.85546875" style="6" customWidth="1"/>
    <col min="8706" max="8706" width="4.42578125" style="6" customWidth="1"/>
    <col min="8707" max="8707" width="45.7109375" style="6" customWidth="1"/>
    <col min="8708" max="8708" width="18.5703125" style="6" customWidth="1"/>
    <col min="8709" max="8709" width="22.7109375" style="6" customWidth="1"/>
    <col min="8710" max="8710" width="11.42578125" style="6"/>
    <col min="8711" max="8711" width="11.7109375" style="6" customWidth="1"/>
    <col min="8712" max="8960" width="11.42578125" style="6"/>
    <col min="8961" max="8961" width="3.85546875" style="6" customWidth="1"/>
    <col min="8962" max="8962" width="4.42578125" style="6" customWidth="1"/>
    <col min="8963" max="8963" width="45.7109375" style="6" customWidth="1"/>
    <col min="8964" max="8964" width="18.5703125" style="6" customWidth="1"/>
    <col min="8965" max="8965" width="22.7109375" style="6" customWidth="1"/>
    <col min="8966" max="8966" width="11.42578125" style="6"/>
    <col min="8967" max="8967" width="11.7109375" style="6" customWidth="1"/>
    <col min="8968" max="9216" width="11.42578125" style="6"/>
    <col min="9217" max="9217" width="3.85546875" style="6" customWidth="1"/>
    <col min="9218" max="9218" width="4.42578125" style="6" customWidth="1"/>
    <col min="9219" max="9219" width="45.7109375" style="6" customWidth="1"/>
    <col min="9220" max="9220" width="18.5703125" style="6" customWidth="1"/>
    <col min="9221" max="9221" width="22.7109375" style="6" customWidth="1"/>
    <col min="9222" max="9222" width="11.42578125" style="6"/>
    <col min="9223" max="9223" width="11.7109375" style="6" customWidth="1"/>
    <col min="9224" max="9472" width="11.42578125" style="6"/>
    <col min="9473" max="9473" width="3.85546875" style="6" customWidth="1"/>
    <col min="9474" max="9474" width="4.42578125" style="6" customWidth="1"/>
    <col min="9475" max="9475" width="45.7109375" style="6" customWidth="1"/>
    <col min="9476" max="9476" width="18.5703125" style="6" customWidth="1"/>
    <col min="9477" max="9477" width="22.7109375" style="6" customWidth="1"/>
    <col min="9478" max="9478" width="11.42578125" style="6"/>
    <col min="9479" max="9479" width="11.7109375" style="6" customWidth="1"/>
    <col min="9480" max="9728" width="11.42578125" style="6"/>
    <col min="9729" max="9729" width="3.85546875" style="6" customWidth="1"/>
    <col min="9730" max="9730" width="4.42578125" style="6" customWidth="1"/>
    <col min="9731" max="9731" width="45.7109375" style="6" customWidth="1"/>
    <col min="9732" max="9732" width="18.5703125" style="6" customWidth="1"/>
    <col min="9733" max="9733" width="22.7109375" style="6" customWidth="1"/>
    <col min="9734" max="9734" width="11.42578125" style="6"/>
    <col min="9735" max="9735" width="11.7109375" style="6" customWidth="1"/>
    <col min="9736" max="9984" width="11.42578125" style="6"/>
    <col min="9985" max="9985" width="3.85546875" style="6" customWidth="1"/>
    <col min="9986" max="9986" width="4.42578125" style="6" customWidth="1"/>
    <col min="9987" max="9987" width="45.7109375" style="6" customWidth="1"/>
    <col min="9988" max="9988" width="18.5703125" style="6" customWidth="1"/>
    <col min="9989" max="9989" width="22.7109375" style="6" customWidth="1"/>
    <col min="9990" max="9990" width="11.42578125" style="6"/>
    <col min="9991" max="9991" width="11.7109375" style="6" customWidth="1"/>
    <col min="9992" max="10240" width="11.42578125" style="6"/>
    <col min="10241" max="10241" width="3.85546875" style="6" customWidth="1"/>
    <col min="10242" max="10242" width="4.42578125" style="6" customWidth="1"/>
    <col min="10243" max="10243" width="45.7109375" style="6" customWidth="1"/>
    <col min="10244" max="10244" width="18.5703125" style="6" customWidth="1"/>
    <col min="10245" max="10245" width="22.7109375" style="6" customWidth="1"/>
    <col min="10246" max="10246" width="11.42578125" style="6"/>
    <col min="10247" max="10247" width="11.7109375" style="6" customWidth="1"/>
    <col min="10248" max="10496" width="11.42578125" style="6"/>
    <col min="10497" max="10497" width="3.85546875" style="6" customWidth="1"/>
    <col min="10498" max="10498" width="4.42578125" style="6" customWidth="1"/>
    <col min="10499" max="10499" width="45.7109375" style="6" customWidth="1"/>
    <col min="10500" max="10500" width="18.5703125" style="6" customWidth="1"/>
    <col min="10501" max="10501" width="22.7109375" style="6" customWidth="1"/>
    <col min="10502" max="10502" width="11.42578125" style="6"/>
    <col min="10503" max="10503" width="11.7109375" style="6" customWidth="1"/>
    <col min="10504" max="10752" width="11.42578125" style="6"/>
    <col min="10753" max="10753" width="3.85546875" style="6" customWidth="1"/>
    <col min="10754" max="10754" width="4.42578125" style="6" customWidth="1"/>
    <col min="10755" max="10755" width="45.7109375" style="6" customWidth="1"/>
    <col min="10756" max="10756" width="18.5703125" style="6" customWidth="1"/>
    <col min="10757" max="10757" width="22.7109375" style="6" customWidth="1"/>
    <col min="10758" max="10758" width="11.42578125" style="6"/>
    <col min="10759" max="10759" width="11.7109375" style="6" customWidth="1"/>
    <col min="10760" max="11008" width="11.42578125" style="6"/>
    <col min="11009" max="11009" width="3.85546875" style="6" customWidth="1"/>
    <col min="11010" max="11010" width="4.42578125" style="6" customWidth="1"/>
    <col min="11011" max="11011" width="45.7109375" style="6" customWidth="1"/>
    <col min="11012" max="11012" width="18.5703125" style="6" customWidth="1"/>
    <col min="11013" max="11013" width="22.7109375" style="6" customWidth="1"/>
    <col min="11014" max="11014" width="11.42578125" style="6"/>
    <col min="11015" max="11015" width="11.7109375" style="6" customWidth="1"/>
    <col min="11016" max="11264" width="11.42578125" style="6"/>
    <col min="11265" max="11265" width="3.85546875" style="6" customWidth="1"/>
    <col min="11266" max="11266" width="4.42578125" style="6" customWidth="1"/>
    <col min="11267" max="11267" width="45.7109375" style="6" customWidth="1"/>
    <col min="11268" max="11268" width="18.5703125" style="6" customWidth="1"/>
    <col min="11269" max="11269" width="22.7109375" style="6" customWidth="1"/>
    <col min="11270" max="11270" width="11.42578125" style="6"/>
    <col min="11271" max="11271" width="11.7109375" style="6" customWidth="1"/>
    <col min="11272" max="11520" width="11.42578125" style="6"/>
    <col min="11521" max="11521" width="3.85546875" style="6" customWidth="1"/>
    <col min="11522" max="11522" width="4.42578125" style="6" customWidth="1"/>
    <col min="11523" max="11523" width="45.7109375" style="6" customWidth="1"/>
    <col min="11524" max="11524" width="18.5703125" style="6" customWidth="1"/>
    <col min="11525" max="11525" width="22.7109375" style="6" customWidth="1"/>
    <col min="11526" max="11526" width="11.42578125" style="6"/>
    <col min="11527" max="11527" width="11.7109375" style="6" customWidth="1"/>
    <col min="11528" max="11776" width="11.42578125" style="6"/>
    <col min="11777" max="11777" width="3.85546875" style="6" customWidth="1"/>
    <col min="11778" max="11778" width="4.42578125" style="6" customWidth="1"/>
    <col min="11779" max="11779" width="45.7109375" style="6" customWidth="1"/>
    <col min="11780" max="11780" width="18.5703125" style="6" customWidth="1"/>
    <col min="11781" max="11781" width="22.7109375" style="6" customWidth="1"/>
    <col min="11782" max="11782" width="11.42578125" style="6"/>
    <col min="11783" max="11783" width="11.7109375" style="6" customWidth="1"/>
    <col min="11784" max="12032" width="11.42578125" style="6"/>
    <col min="12033" max="12033" width="3.85546875" style="6" customWidth="1"/>
    <col min="12034" max="12034" width="4.42578125" style="6" customWidth="1"/>
    <col min="12035" max="12035" width="45.7109375" style="6" customWidth="1"/>
    <col min="12036" max="12036" width="18.5703125" style="6" customWidth="1"/>
    <col min="12037" max="12037" width="22.7109375" style="6" customWidth="1"/>
    <col min="12038" max="12038" width="11.42578125" style="6"/>
    <col min="12039" max="12039" width="11.7109375" style="6" customWidth="1"/>
    <col min="12040" max="12288" width="11.42578125" style="6"/>
    <col min="12289" max="12289" width="3.85546875" style="6" customWidth="1"/>
    <col min="12290" max="12290" width="4.42578125" style="6" customWidth="1"/>
    <col min="12291" max="12291" width="45.7109375" style="6" customWidth="1"/>
    <col min="12292" max="12292" width="18.5703125" style="6" customWidth="1"/>
    <col min="12293" max="12293" width="22.7109375" style="6" customWidth="1"/>
    <col min="12294" max="12294" width="11.42578125" style="6"/>
    <col min="12295" max="12295" width="11.7109375" style="6" customWidth="1"/>
    <col min="12296" max="12544" width="11.42578125" style="6"/>
    <col min="12545" max="12545" width="3.85546875" style="6" customWidth="1"/>
    <col min="12546" max="12546" width="4.42578125" style="6" customWidth="1"/>
    <col min="12547" max="12547" width="45.7109375" style="6" customWidth="1"/>
    <col min="12548" max="12548" width="18.5703125" style="6" customWidth="1"/>
    <col min="12549" max="12549" width="22.7109375" style="6" customWidth="1"/>
    <col min="12550" max="12550" width="11.42578125" style="6"/>
    <col min="12551" max="12551" width="11.7109375" style="6" customWidth="1"/>
    <col min="12552" max="12800" width="11.42578125" style="6"/>
    <col min="12801" max="12801" width="3.85546875" style="6" customWidth="1"/>
    <col min="12802" max="12802" width="4.42578125" style="6" customWidth="1"/>
    <col min="12803" max="12803" width="45.7109375" style="6" customWidth="1"/>
    <col min="12804" max="12804" width="18.5703125" style="6" customWidth="1"/>
    <col min="12805" max="12805" width="22.7109375" style="6" customWidth="1"/>
    <col min="12806" max="12806" width="11.42578125" style="6"/>
    <col min="12807" max="12807" width="11.7109375" style="6" customWidth="1"/>
    <col min="12808" max="13056" width="11.42578125" style="6"/>
    <col min="13057" max="13057" width="3.85546875" style="6" customWidth="1"/>
    <col min="13058" max="13058" width="4.42578125" style="6" customWidth="1"/>
    <col min="13059" max="13059" width="45.7109375" style="6" customWidth="1"/>
    <col min="13060" max="13060" width="18.5703125" style="6" customWidth="1"/>
    <col min="13061" max="13061" width="22.7109375" style="6" customWidth="1"/>
    <col min="13062" max="13062" width="11.42578125" style="6"/>
    <col min="13063" max="13063" width="11.7109375" style="6" customWidth="1"/>
    <col min="13064" max="13312" width="11.42578125" style="6"/>
    <col min="13313" max="13313" width="3.85546875" style="6" customWidth="1"/>
    <col min="13314" max="13314" width="4.42578125" style="6" customWidth="1"/>
    <col min="13315" max="13315" width="45.7109375" style="6" customWidth="1"/>
    <col min="13316" max="13316" width="18.5703125" style="6" customWidth="1"/>
    <col min="13317" max="13317" width="22.7109375" style="6" customWidth="1"/>
    <col min="13318" max="13318" width="11.42578125" style="6"/>
    <col min="13319" max="13319" width="11.7109375" style="6" customWidth="1"/>
    <col min="13320" max="13568" width="11.42578125" style="6"/>
    <col min="13569" max="13569" width="3.85546875" style="6" customWidth="1"/>
    <col min="13570" max="13570" width="4.42578125" style="6" customWidth="1"/>
    <col min="13571" max="13571" width="45.7109375" style="6" customWidth="1"/>
    <col min="13572" max="13572" width="18.5703125" style="6" customWidth="1"/>
    <col min="13573" max="13573" width="22.7109375" style="6" customWidth="1"/>
    <col min="13574" max="13574" width="11.42578125" style="6"/>
    <col min="13575" max="13575" width="11.7109375" style="6" customWidth="1"/>
    <col min="13576" max="13824" width="11.42578125" style="6"/>
    <col min="13825" max="13825" width="3.85546875" style="6" customWidth="1"/>
    <col min="13826" max="13826" width="4.42578125" style="6" customWidth="1"/>
    <col min="13827" max="13827" width="45.7109375" style="6" customWidth="1"/>
    <col min="13828" max="13828" width="18.5703125" style="6" customWidth="1"/>
    <col min="13829" max="13829" width="22.7109375" style="6" customWidth="1"/>
    <col min="13830" max="13830" width="11.42578125" style="6"/>
    <col min="13831" max="13831" width="11.7109375" style="6" customWidth="1"/>
    <col min="13832" max="14080" width="11.42578125" style="6"/>
    <col min="14081" max="14081" width="3.85546875" style="6" customWidth="1"/>
    <col min="14082" max="14082" width="4.42578125" style="6" customWidth="1"/>
    <col min="14083" max="14083" width="45.7109375" style="6" customWidth="1"/>
    <col min="14084" max="14084" width="18.5703125" style="6" customWidth="1"/>
    <col min="14085" max="14085" width="22.7109375" style="6" customWidth="1"/>
    <col min="14086" max="14086" width="11.42578125" style="6"/>
    <col min="14087" max="14087" width="11.7109375" style="6" customWidth="1"/>
    <col min="14088" max="14336" width="11.42578125" style="6"/>
    <col min="14337" max="14337" width="3.85546875" style="6" customWidth="1"/>
    <col min="14338" max="14338" width="4.42578125" style="6" customWidth="1"/>
    <col min="14339" max="14339" width="45.7109375" style="6" customWidth="1"/>
    <col min="14340" max="14340" width="18.5703125" style="6" customWidth="1"/>
    <col min="14341" max="14341" width="22.7109375" style="6" customWidth="1"/>
    <col min="14342" max="14342" width="11.42578125" style="6"/>
    <col min="14343" max="14343" width="11.7109375" style="6" customWidth="1"/>
    <col min="14344" max="14592" width="11.42578125" style="6"/>
    <col min="14593" max="14593" width="3.85546875" style="6" customWidth="1"/>
    <col min="14594" max="14594" width="4.42578125" style="6" customWidth="1"/>
    <col min="14595" max="14595" width="45.7109375" style="6" customWidth="1"/>
    <col min="14596" max="14596" width="18.5703125" style="6" customWidth="1"/>
    <col min="14597" max="14597" width="22.7109375" style="6" customWidth="1"/>
    <col min="14598" max="14598" width="11.42578125" style="6"/>
    <col min="14599" max="14599" width="11.7109375" style="6" customWidth="1"/>
    <col min="14600" max="14848" width="11.42578125" style="6"/>
    <col min="14849" max="14849" width="3.85546875" style="6" customWidth="1"/>
    <col min="14850" max="14850" width="4.42578125" style="6" customWidth="1"/>
    <col min="14851" max="14851" width="45.7109375" style="6" customWidth="1"/>
    <col min="14852" max="14852" width="18.5703125" style="6" customWidth="1"/>
    <col min="14853" max="14853" width="22.7109375" style="6" customWidth="1"/>
    <col min="14854" max="14854" width="11.42578125" style="6"/>
    <col min="14855" max="14855" width="11.7109375" style="6" customWidth="1"/>
    <col min="14856" max="15104" width="11.42578125" style="6"/>
    <col min="15105" max="15105" width="3.85546875" style="6" customWidth="1"/>
    <col min="15106" max="15106" width="4.42578125" style="6" customWidth="1"/>
    <col min="15107" max="15107" width="45.7109375" style="6" customWidth="1"/>
    <col min="15108" max="15108" width="18.5703125" style="6" customWidth="1"/>
    <col min="15109" max="15109" width="22.7109375" style="6" customWidth="1"/>
    <col min="15110" max="15110" width="11.42578125" style="6"/>
    <col min="15111" max="15111" width="11.7109375" style="6" customWidth="1"/>
    <col min="15112" max="15360" width="11.42578125" style="6"/>
    <col min="15361" max="15361" width="3.85546875" style="6" customWidth="1"/>
    <col min="15362" max="15362" width="4.42578125" style="6" customWidth="1"/>
    <col min="15363" max="15363" width="45.7109375" style="6" customWidth="1"/>
    <col min="15364" max="15364" width="18.5703125" style="6" customWidth="1"/>
    <col min="15365" max="15365" width="22.7109375" style="6" customWidth="1"/>
    <col min="15366" max="15366" width="11.42578125" style="6"/>
    <col min="15367" max="15367" width="11.7109375" style="6" customWidth="1"/>
    <col min="15368" max="15616" width="11.42578125" style="6"/>
    <col min="15617" max="15617" width="3.85546875" style="6" customWidth="1"/>
    <col min="15618" max="15618" width="4.42578125" style="6" customWidth="1"/>
    <col min="15619" max="15619" width="45.7109375" style="6" customWidth="1"/>
    <col min="15620" max="15620" width="18.5703125" style="6" customWidth="1"/>
    <col min="15621" max="15621" width="22.7109375" style="6" customWidth="1"/>
    <col min="15622" max="15622" width="11.42578125" style="6"/>
    <col min="15623" max="15623" width="11.7109375" style="6" customWidth="1"/>
    <col min="15624" max="15872" width="11.42578125" style="6"/>
    <col min="15873" max="15873" width="3.85546875" style="6" customWidth="1"/>
    <col min="15874" max="15874" width="4.42578125" style="6" customWidth="1"/>
    <col min="15875" max="15875" width="45.7109375" style="6" customWidth="1"/>
    <col min="15876" max="15876" width="18.5703125" style="6" customWidth="1"/>
    <col min="15877" max="15877" width="22.7109375" style="6" customWidth="1"/>
    <col min="15878" max="15878" width="11.42578125" style="6"/>
    <col min="15879" max="15879" width="11.7109375" style="6" customWidth="1"/>
    <col min="15880" max="16128" width="11.42578125" style="6"/>
    <col min="16129" max="16129" width="3.85546875" style="6" customWidth="1"/>
    <col min="16130" max="16130" width="4.42578125" style="6" customWidth="1"/>
    <col min="16131" max="16131" width="45.7109375" style="6" customWidth="1"/>
    <col min="16132" max="16132" width="18.5703125" style="6" customWidth="1"/>
    <col min="16133" max="16133" width="22.7109375" style="6" customWidth="1"/>
    <col min="16134" max="16134" width="11.42578125" style="6"/>
    <col min="16135" max="16135" width="11.7109375" style="6" customWidth="1"/>
    <col min="16136" max="16384" width="11.42578125" style="6"/>
  </cols>
  <sheetData>
    <row r="1" spans="2:5" ht="37.5" customHeight="1" x14ac:dyDescent="0.2">
      <c r="B1" s="29" t="s">
        <v>140</v>
      </c>
      <c r="C1" s="29"/>
      <c r="D1" s="29"/>
      <c r="E1" s="29"/>
    </row>
    <row r="2" spans="2:5" ht="15.75" x14ac:dyDescent="0.2">
      <c r="B2" s="41" t="s">
        <v>94</v>
      </c>
      <c r="C2" s="42"/>
      <c r="D2" s="42"/>
      <c r="E2" s="43"/>
    </row>
    <row r="3" spans="2:5" ht="12" customHeight="1" x14ac:dyDescent="0.2">
      <c r="B3" s="31" t="s">
        <v>125</v>
      </c>
      <c r="C3" s="32"/>
      <c r="D3" s="32"/>
      <c r="E3" s="33"/>
    </row>
    <row r="4" spans="2:5" ht="15.75" x14ac:dyDescent="0.2">
      <c r="B4" s="34" t="s">
        <v>145</v>
      </c>
      <c r="C4" s="35"/>
      <c r="D4" s="35"/>
      <c r="E4" s="36"/>
    </row>
    <row r="5" spans="2:5" ht="15.75" x14ac:dyDescent="0.2">
      <c r="B5" s="37" t="s">
        <v>126</v>
      </c>
      <c r="C5" s="38"/>
      <c r="D5" s="38"/>
      <c r="E5" s="39"/>
    </row>
    <row r="6" spans="2:5" ht="12.75" x14ac:dyDescent="0.2">
      <c r="B6" s="44" t="s">
        <v>127</v>
      </c>
      <c r="C6" s="45"/>
      <c r="D6" s="2"/>
      <c r="E6" s="3">
        <v>96649939.049999997</v>
      </c>
    </row>
    <row r="7" spans="2:5" ht="12.75" x14ac:dyDescent="0.2">
      <c r="B7" s="40"/>
      <c r="C7" s="40"/>
      <c r="D7" s="14"/>
      <c r="E7" s="15"/>
    </row>
    <row r="8" spans="2:5" ht="12.75" x14ac:dyDescent="0.2">
      <c r="B8" s="30" t="s">
        <v>128</v>
      </c>
      <c r="C8" s="30"/>
      <c r="D8" s="16"/>
      <c r="E8" s="17">
        <f>SUM(D8:D14)</f>
        <v>0</v>
      </c>
    </row>
    <row r="9" spans="2:5" ht="12.75" x14ac:dyDescent="0.2">
      <c r="B9" s="18"/>
      <c r="C9" s="19" t="s">
        <v>129</v>
      </c>
      <c r="D9" s="20">
        <v>0</v>
      </c>
      <c r="E9" s="21"/>
    </row>
    <row r="10" spans="2:5" ht="12.75" x14ac:dyDescent="0.2">
      <c r="B10" s="18"/>
      <c r="C10" s="19" t="s">
        <v>130</v>
      </c>
      <c r="D10" s="20"/>
      <c r="E10" s="21"/>
    </row>
    <row r="11" spans="2:5" ht="25.5" x14ac:dyDescent="0.2">
      <c r="B11" s="18"/>
      <c r="C11" s="19" t="s">
        <v>131</v>
      </c>
      <c r="D11" s="20">
        <v>0</v>
      </c>
      <c r="E11" s="21"/>
    </row>
    <row r="12" spans="2:5" ht="12.75" x14ac:dyDescent="0.2">
      <c r="B12" s="18"/>
      <c r="C12" s="19" t="s">
        <v>132</v>
      </c>
      <c r="D12" s="20">
        <v>0</v>
      </c>
      <c r="E12" s="21"/>
    </row>
    <row r="13" spans="2:5" ht="12.75" x14ac:dyDescent="0.2">
      <c r="B13" s="18"/>
      <c r="C13" s="19" t="s">
        <v>133</v>
      </c>
      <c r="D13" s="20">
        <v>0</v>
      </c>
      <c r="E13" s="21"/>
    </row>
    <row r="14" spans="2:5" ht="12.75" x14ac:dyDescent="0.2">
      <c r="B14" s="27" t="s">
        <v>134</v>
      </c>
      <c r="C14" s="27"/>
      <c r="D14" s="20">
        <v>0</v>
      </c>
      <c r="E14" s="15"/>
    </row>
    <row r="15" spans="2:5" ht="12.75" x14ac:dyDescent="0.2">
      <c r="B15" s="40"/>
      <c r="C15" s="40"/>
      <c r="D15" s="14"/>
      <c r="E15" s="17">
        <f>SUM(D17:D19)</f>
        <v>0</v>
      </c>
    </row>
    <row r="16" spans="2:5" ht="12.75" x14ac:dyDescent="0.2">
      <c r="B16" s="30" t="s">
        <v>135</v>
      </c>
      <c r="C16" s="30"/>
      <c r="D16" s="16"/>
      <c r="E16" s="21"/>
    </row>
    <row r="17" spans="2:7" ht="12.75" x14ac:dyDescent="0.2">
      <c r="B17" s="22"/>
      <c r="C17" s="19" t="s">
        <v>136</v>
      </c>
      <c r="D17" s="20">
        <v>0</v>
      </c>
      <c r="E17" s="21"/>
    </row>
    <row r="18" spans="2:7" ht="12.75" x14ac:dyDescent="0.2">
      <c r="B18" s="22"/>
      <c r="C18" s="19" t="s">
        <v>137</v>
      </c>
      <c r="D18" s="20">
        <v>0</v>
      </c>
      <c r="E18" s="21"/>
    </row>
    <row r="19" spans="2:7" ht="12.75" x14ac:dyDescent="0.2">
      <c r="B19" s="28" t="s">
        <v>138</v>
      </c>
      <c r="C19" s="28"/>
      <c r="D19" s="20">
        <v>0</v>
      </c>
      <c r="E19" s="21"/>
    </row>
    <row r="20" spans="2:7" ht="12.75" x14ac:dyDescent="0.2">
      <c r="B20" s="40"/>
      <c r="C20" s="40"/>
      <c r="D20" s="15"/>
      <c r="E20" s="15"/>
    </row>
    <row r="21" spans="2:7" ht="12.75" x14ac:dyDescent="0.2">
      <c r="B21" s="44" t="s">
        <v>139</v>
      </c>
      <c r="C21" s="45"/>
      <c r="D21" s="2"/>
      <c r="E21" s="3">
        <f>+E6+E8-E15</f>
        <v>96649939.049999997</v>
      </c>
    </row>
    <row r="26" spans="2:7" ht="15" customHeight="1" x14ac:dyDescent="0.2">
      <c r="C26" s="7"/>
      <c r="E26" s="7"/>
      <c r="F26" s="7"/>
      <c r="G26" s="7"/>
    </row>
    <row r="27" spans="2:7" ht="15" customHeight="1" x14ac:dyDescent="0.2">
      <c r="C27" s="8"/>
      <c r="E27" s="8"/>
      <c r="F27" s="8"/>
      <c r="G27" s="8"/>
    </row>
    <row r="28" spans="2:7" ht="30" customHeight="1" x14ac:dyDescent="0.2"/>
    <row r="37" spans="1:11" ht="12" customHeight="1" x14ac:dyDescent="0.2">
      <c r="A37" s="46" t="s">
        <v>45</v>
      </c>
      <c r="B37" s="46"/>
      <c r="C37" s="46"/>
      <c r="D37" s="46"/>
      <c r="E37" s="46"/>
      <c r="F37" s="46"/>
      <c r="G37" s="9"/>
      <c r="H37" s="9"/>
      <c r="I37" s="9"/>
      <c r="J37" s="9"/>
      <c r="K37" s="9"/>
    </row>
    <row r="38" spans="1:11" ht="12" customHeight="1" x14ac:dyDescent="0.2">
      <c r="A38" s="46"/>
      <c r="B38" s="46"/>
      <c r="C38" s="46"/>
      <c r="D38" s="46"/>
      <c r="E38" s="46"/>
      <c r="F38" s="46"/>
      <c r="G38" s="9"/>
      <c r="H38" s="9"/>
      <c r="I38" s="9"/>
      <c r="J38" s="9"/>
      <c r="K38" s="9"/>
    </row>
    <row r="39" spans="1:11" ht="12" customHeight="1" x14ac:dyDescent="0.2">
      <c r="A39" s="46"/>
      <c r="B39" s="46"/>
      <c r="C39" s="46"/>
      <c r="D39" s="46"/>
      <c r="E39" s="46"/>
      <c r="F39" s="46"/>
      <c r="G39" s="9"/>
      <c r="H39" s="9"/>
      <c r="I39" s="9"/>
      <c r="J39" s="9"/>
      <c r="K39" s="9"/>
    </row>
    <row r="40" spans="1:11" ht="12" customHeight="1" x14ac:dyDescent="0.2">
      <c r="A40" s="46"/>
      <c r="B40" s="46"/>
      <c r="C40" s="46"/>
      <c r="D40" s="46"/>
      <c r="E40" s="46"/>
      <c r="F40" s="46"/>
      <c r="G40" s="9"/>
      <c r="H40" s="9"/>
      <c r="I40" s="9"/>
      <c r="J40" s="9"/>
      <c r="K40" s="9"/>
    </row>
    <row r="41" spans="1:11" ht="12" customHeight="1" x14ac:dyDescent="0.2">
      <c r="A41" s="46"/>
      <c r="B41" s="46"/>
      <c r="C41" s="46"/>
      <c r="D41" s="46"/>
      <c r="E41" s="46"/>
      <c r="F41" s="46"/>
      <c r="G41" s="9"/>
      <c r="H41" s="9"/>
      <c r="I41" s="9"/>
      <c r="J41" s="9"/>
      <c r="K41" s="9"/>
    </row>
    <row r="42" spans="1:11" ht="12" customHeight="1" x14ac:dyDescent="0.2">
      <c r="A42" s="46"/>
      <c r="B42" s="46"/>
      <c r="C42" s="46"/>
      <c r="D42" s="46"/>
      <c r="E42" s="46"/>
      <c r="F42" s="46"/>
    </row>
    <row r="43" spans="1:11" ht="12" customHeight="1" x14ac:dyDescent="0.2">
      <c r="A43" s="46"/>
      <c r="B43" s="46"/>
      <c r="C43" s="46"/>
      <c r="D43" s="46"/>
      <c r="E43" s="46"/>
      <c r="F43" s="46"/>
    </row>
  </sheetData>
  <mergeCells count="15">
    <mergeCell ref="A37:F43"/>
    <mergeCell ref="B15:C15"/>
    <mergeCell ref="B16:C16"/>
    <mergeCell ref="B20:C20"/>
    <mergeCell ref="B21:C21"/>
    <mergeCell ref="B14:C14"/>
    <mergeCell ref="B19:C19"/>
    <mergeCell ref="B1:E1"/>
    <mergeCell ref="B8:C8"/>
    <mergeCell ref="B3:E3"/>
    <mergeCell ref="B4:E4"/>
    <mergeCell ref="B5:E5"/>
    <mergeCell ref="B7:C7"/>
    <mergeCell ref="B2:E2"/>
    <mergeCell ref="B6:C6"/>
  </mergeCells>
  <pageMargins left="0.7" right="0.7" top="0.75" bottom="0.75" header="0.3" footer="0.3"/>
  <pageSetup scale="8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58"/>
  <sheetViews>
    <sheetView view="pageBreakPreview" zoomScale="85" zoomScaleNormal="100" zoomScaleSheetLayoutView="85" workbookViewId="0">
      <selection activeCell="L9" sqref="L9"/>
    </sheetView>
  </sheetViews>
  <sheetFormatPr baseColWidth="10" defaultRowHeight="12" x14ac:dyDescent="0.2"/>
  <cols>
    <col min="1" max="1" width="3.5703125" style="1" customWidth="1"/>
    <col min="2" max="2" width="3.7109375" style="1" customWidth="1"/>
    <col min="3" max="3" width="68.140625" style="1" customWidth="1"/>
    <col min="4" max="4" width="21.42578125" style="1" customWidth="1"/>
    <col min="5" max="5" width="20.7109375" style="1" customWidth="1"/>
    <col min="6" max="6" width="16.7109375" style="1" customWidth="1"/>
    <col min="7" max="7" width="15" style="1" customWidth="1"/>
    <col min="8" max="256" width="11.42578125" style="1"/>
    <col min="257" max="257" width="3.5703125" style="1" customWidth="1"/>
    <col min="258" max="258" width="3.7109375" style="1" customWidth="1"/>
    <col min="259" max="259" width="68.140625" style="1" customWidth="1"/>
    <col min="260" max="260" width="21.42578125" style="1" customWidth="1"/>
    <col min="261" max="261" width="20.7109375" style="1" customWidth="1"/>
    <col min="262" max="262" width="16.7109375" style="1" customWidth="1"/>
    <col min="263" max="263" width="15" style="1" customWidth="1"/>
    <col min="264" max="512" width="11.42578125" style="1"/>
    <col min="513" max="513" width="3.5703125" style="1" customWidth="1"/>
    <col min="514" max="514" width="3.7109375" style="1" customWidth="1"/>
    <col min="515" max="515" width="68.140625" style="1" customWidth="1"/>
    <col min="516" max="516" width="21.42578125" style="1" customWidth="1"/>
    <col min="517" max="517" width="20.7109375" style="1" customWidth="1"/>
    <col min="518" max="518" width="16.7109375" style="1" customWidth="1"/>
    <col min="519" max="519" width="15" style="1" customWidth="1"/>
    <col min="520" max="768" width="11.42578125" style="1"/>
    <col min="769" max="769" width="3.5703125" style="1" customWidth="1"/>
    <col min="770" max="770" width="3.7109375" style="1" customWidth="1"/>
    <col min="771" max="771" width="68.140625" style="1" customWidth="1"/>
    <col min="772" max="772" width="21.42578125" style="1" customWidth="1"/>
    <col min="773" max="773" width="20.7109375" style="1" customWidth="1"/>
    <col min="774" max="774" width="16.7109375" style="1" customWidth="1"/>
    <col min="775" max="775" width="15" style="1" customWidth="1"/>
    <col min="776" max="1024" width="11.42578125" style="1"/>
    <col min="1025" max="1025" width="3.5703125" style="1" customWidth="1"/>
    <col min="1026" max="1026" width="3.7109375" style="1" customWidth="1"/>
    <col min="1027" max="1027" width="68.140625" style="1" customWidth="1"/>
    <col min="1028" max="1028" width="21.42578125" style="1" customWidth="1"/>
    <col min="1029" max="1029" width="20.7109375" style="1" customWidth="1"/>
    <col min="1030" max="1030" width="16.7109375" style="1" customWidth="1"/>
    <col min="1031" max="1031" width="15" style="1" customWidth="1"/>
    <col min="1032" max="1280" width="11.42578125" style="1"/>
    <col min="1281" max="1281" width="3.5703125" style="1" customWidth="1"/>
    <col min="1282" max="1282" width="3.7109375" style="1" customWidth="1"/>
    <col min="1283" max="1283" width="68.140625" style="1" customWidth="1"/>
    <col min="1284" max="1284" width="21.42578125" style="1" customWidth="1"/>
    <col min="1285" max="1285" width="20.7109375" style="1" customWidth="1"/>
    <col min="1286" max="1286" width="16.7109375" style="1" customWidth="1"/>
    <col min="1287" max="1287" width="15" style="1" customWidth="1"/>
    <col min="1288" max="1536" width="11.42578125" style="1"/>
    <col min="1537" max="1537" width="3.5703125" style="1" customWidth="1"/>
    <col min="1538" max="1538" width="3.7109375" style="1" customWidth="1"/>
    <col min="1539" max="1539" width="68.140625" style="1" customWidth="1"/>
    <col min="1540" max="1540" width="21.42578125" style="1" customWidth="1"/>
    <col min="1541" max="1541" width="20.7109375" style="1" customWidth="1"/>
    <col min="1542" max="1542" width="16.7109375" style="1" customWidth="1"/>
    <col min="1543" max="1543" width="15" style="1" customWidth="1"/>
    <col min="1544" max="1792" width="11.42578125" style="1"/>
    <col min="1793" max="1793" width="3.5703125" style="1" customWidth="1"/>
    <col min="1794" max="1794" width="3.7109375" style="1" customWidth="1"/>
    <col min="1795" max="1795" width="68.140625" style="1" customWidth="1"/>
    <col min="1796" max="1796" width="21.42578125" style="1" customWidth="1"/>
    <col min="1797" max="1797" width="20.7109375" style="1" customWidth="1"/>
    <col min="1798" max="1798" width="16.7109375" style="1" customWidth="1"/>
    <col min="1799" max="1799" width="15" style="1" customWidth="1"/>
    <col min="1800" max="2048" width="11.42578125" style="1"/>
    <col min="2049" max="2049" width="3.5703125" style="1" customWidth="1"/>
    <col min="2050" max="2050" width="3.7109375" style="1" customWidth="1"/>
    <col min="2051" max="2051" width="68.140625" style="1" customWidth="1"/>
    <col min="2052" max="2052" width="21.42578125" style="1" customWidth="1"/>
    <col min="2053" max="2053" width="20.7109375" style="1" customWidth="1"/>
    <col min="2054" max="2054" width="16.7109375" style="1" customWidth="1"/>
    <col min="2055" max="2055" width="15" style="1" customWidth="1"/>
    <col min="2056" max="2304" width="11.42578125" style="1"/>
    <col min="2305" max="2305" width="3.5703125" style="1" customWidth="1"/>
    <col min="2306" max="2306" width="3.7109375" style="1" customWidth="1"/>
    <col min="2307" max="2307" width="68.140625" style="1" customWidth="1"/>
    <col min="2308" max="2308" width="21.42578125" style="1" customWidth="1"/>
    <col min="2309" max="2309" width="20.7109375" style="1" customWidth="1"/>
    <col min="2310" max="2310" width="16.7109375" style="1" customWidth="1"/>
    <col min="2311" max="2311" width="15" style="1" customWidth="1"/>
    <col min="2312" max="2560" width="11.42578125" style="1"/>
    <col min="2561" max="2561" width="3.5703125" style="1" customWidth="1"/>
    <col min="2562" max="2562" width="3.7109375" style="1" customWidth="1"/>
    <col min="2563" max="2563" width="68.140625" style="1" customWidth="1"/>
    <col min="2564" max="2564" width="21.42578125" style="1" customWidth="1"/>
    <col min="2565" max="2565" width="20.7109375" style="1" customWidth="1"/>
    <col min="2566" max="2566" width="16.7109375" style="1" customWidth="1"/>
    <col min="2567" max="2567" width="15" style="1" customWidth="1"/>
    <col min="2568" max="2816" width="11.42578125" style="1"/>
    <col min="2817" max="2817" width="3.5703125" style="1" customWidth="1"/>
    <col min="2818" max="2818" width="3.7109375" style="1" customWidth="1"/>
    <col min="2819" max="2819" width="68.140625" style="1" customWidth="1"/>
    <col min="2820" max="2820" width="21.42578125" style="1" customWidth="1"/>
    <col min="2821" max="2821" width="20.7109375" style="1" customWidth="1"/>
    <col min="2822" max="2822" width="16.7109375" style="1" customWidth="1"/>
    <col min="2823" max="2823" width="15" style="1" customWidth="1"/>
    <col min="2824" max="3072" width="11.42578125" style="1"/>
    <col min="3073" max="3073" width="3.5703125" style="1" customWidth="1"/>
    <col min="3074" max="3074" width="3.7109375" style="1" customWidth="1"/>
    <col min="3075" max="3075" width="68.140625" style="1" customWidth="1"/>
    <col min="3076" max="3076" width="21.42578125" style="1" customWidth="1"/>
    <col min="3077" max="3077" width="20.7109375" style="1" customWidth="1"/>
    <col min="3078" max="3078" width="16.7109375" style="1" customWidth="1"/>
    <col min="3079" max="3079" width="15" style="1" customWidth="1"/>
    <col min="3080" max="3328" width="11.42578125" style="1"/>
    <col min="3329" max="3329" width="3.5703125" style="1" customWidth="1"/>
    <col min="3330" max="3330" width="3.7109375" style="1" customWidth="1"/>
    <col min="3331" max="3331" width="68.140625" style="1" customWidth="1"/>
    <col min="3332" max="3332" width="21.42578125" style="1" customWidth="1"/>
    <col min="3333" max="3333" width="20.7109375" style="1" customWidth="1"/>
    <col min="3334" max="3334" width="16.7109375" style="1" customWidth="1"/>
    <col min="3335" max="3335" width="15" style="1" customWidth="1"/>
    <col min="3336" max="3584" width="11.42578125" style="1"/>
    <col min="3585" max="3585" width="3.5703125" style="1" customWidth="1"/>
    <col min="3586" max="3586" width="3.7109375" style="1" customWidth="1"/>
    <col min="3587" max="3587" width="68.140625" style="1" customWidth="1"/>
    <col min="3588" max="3588" width="21.42578125" style="1" customWidth="1"/>
    <col min="3589" max="3589" width="20.7109375" style="1" customWidth="1"/>
    <col min="3590" max="3590" width="16.7109375" style="1" customWidth="1"/>
    <col min="3591" max="3591" width="15" style="1" customWidth="1"/>
    <col min="3592" max="3840" width="11.42578125" style="1"/>
    <col min="3841" max="3841" width="3.5703125" style="1" customWidth="1"/>
    <col min="3842" max="3842" width="3.7109375" style="1" customWidth="1"/>
    <col min="3843" max="3843" width="68.140625" style="1" customWidth="1"/>
    <col min="3844" max="3844" width="21.42578125" style="1" customWidth="1"/>
    <col min="3845" max="3845" width="20.7109375" style="1" customWidth="1"/>
    <col min="3846" max="3846" width="16.7109375" style="1" customWidth="1"/>
    <col min="3847" max="3847" width="15" style="1" customWidth="1"/>
    <col min="3848" max="4096" width="11.42578125" style="1"/>
    <col min="4097" max="4097" width="3.5703125" style="1" customWidth="1"/>
    <col min="4098" max="4098" width="3.7109375" style="1" customWidth="1"/>
    <col min="4099" max="4099" width="68.140625" style="1" customWidth="1"/>
    <col min="4100" max="4100" width="21.42578125" style="1" customWidth="1"/>
    <col min="4101" max="4101" width="20.7109375" style="1" customWidth="1"/>
    <col min="4102" max="4102" width="16.7109375" style="1" customWidth="1"/>
    <col min="4103" max="4103" width="15" style="1" customWidth="1"/>
    <col min="4104" max="4352" width="11.42578125" style="1"/>
    <col min="4353" max="4353" width="3.5703125" style="1" customWidth="1"/>
    <col min="4354" max="4354" width="3.7109375" style="1" customWidth="1"/>
    <col min="4355" max="4355" width="68.140625" style="1" customWidth="1"/>
    <col min="4356" max="4356" width="21.42578125" style="1" customWidth="1"/>
    <col min="4357" max="4357" width="20.7109375" style="1" customWidth="1"/>
    <col min="4358" max="4358" width="16.7109375" style="1" customWidth="1"/>
    <col min="4359" max="4359" width="15" style="1" customWidth="1"/>
    <col min="4360" max="4608" width="11.42578125" style="1"/>
    <col min="4609" max="4609" width="3.5703125" style="1" customWidth="1"/>
    <col min="4610" max="4610" width="3.7109375" style="1" customWidth="1"/>
    <col min="4611" max="4611" width="68.140625" style="1" customWidth="1"/>
    <col min="4612" max="4612" width="21.42578125" style="1" customWidth="1"/>
    <col min="4613" max="4613" width="20.7109375" style="1" customWidth="1"/>
    <col min="4614" max="4614" width="16.7109375" style="1" customWidth="1"/>
    <col min="4615" max="4615" width="15" style="1" customWidth="1"/>
    <col min="4616" max="4864" width="11.42578125" style="1"/>
    <col min="4865" max="4865" width="3.5703125" style="1" customWidth="1"/>
    <col min="4866" max="4866" width="3.7109375" style="1" customWidth="1"/>
    <col min="4867" max="4867" width="68.140625" style="1" customWidth="1"/>
    <col min="4868" max="4868" width="21.42578125" style="1" customWidth="1"/>
    <col min="4869" max="4869" width="20.7109375" style="1" customWidth="1"/>
    <col min="4870" max="4870" width="16.7109375" style="1" customWidth="1"/>
    <col min="4871" max="4871" width="15" style="1" customWidth="1"/>
    <col min="4872" max="5120" width="11.42578125" style="1"/>
    <col min="5121" max="5121" width="3.5703125" style="1" customWidth="1"/>
    <col min="5122" max="5122" width="3.7109375" style="1" customWidth="1"/>
    <col min="5123" max="5123" width="68.140625" style="1" customWidth="1"/>
    <col min="5124" max="5124" width="21.42578125" style="1" customWidth="1"/>
    <col min="5125" max="5125" width="20.7109375" style="1" customWidth="1"/>
    <col min="5126" max="5126" width="16.7109375" style="1" customWidth="1"/>
    <col min="5127" max="5127" width="15" style="1" customWidth="1"/>
    <col min="5128" max="5376" width="11.42578125" style="1"/>
    <col min="5377" max="5377" width="3.5703125" style="1" customWidth="1"/>
    <col min="5378" max="5378" width="3.7109375" style="1" customWidth="1"/>
    <col min="5379" max="5379" width="68.140625" style="1" customWidth="1"/>
    <col min="5380" max="5380" width="21.42578125" style="1" customWidth="1"/>
    <col min="5381" max="5381" width="20.7109375" style="1" customWidth="1"/>
    <col min="5382" max="5382" width="16.7109375" style="1" customWidth="1"/>
    <col min="5383" max="5383" width="15" style="1" customWidth="1"/>
    <col min="5384" max="5632" width="11.42578125" style="1"/>
    <col min="5633" max="5633" width="3.5703125" style="1" customWidth="1"/>
    <col min="5634" max="5634" width="3.7109375" style="1" customWidth="1"/>
    <col min="5635" max="5635" width="68.140625" style="1" customWidth="1"/>
    <col min="5636" max="5636" width="21.42578125" style="1" customWidth="1"/>
    <col min="5637" max="5637" width="20.7109375" style="1" customWidth="1"/>
    <col min="5638" max="5638" width="16.7109375" style="1" customWidth="1"/>
    <col min="5639" max="5639" width="15" style="1" customWidth="1"/>
    <col min="5640" max="5888" width="11.42578125" style="1"/>
    <col min="5889" max="5889" width="3.5703125" style="1" customWidth="1"/>
    <col min="5890" max="5890" width="3.7109375" style="1" customWidth="1"/>
    <col min="5891" max="5891" width="68.140625" style="1" customWidth="1"/>
    <col min="5892" max="5892" width="21.42578125" style="1" customWidth="1"/>
    <col min="5893" max="5893" width="20.7109375" style="1" customWidth="1"/>
    <col min="5894" max="5894" width="16.7109375" style="1" customWidth="1"/>
    <col min="5895" max="5895" width="15" style="1" customWidth="1"/>
    <col min="5896" max="6144" width="11.42578125" style="1"/>
    <col min="6145" max="6145" width="3.5703125" style="1" customWidth="1"/>
    <col min="6146" max="6146" width="3.7109375" style="1" customWidth="1"/>
    <col min="6147" max="6147" width="68.140625" style="1" customWidth="1"/>
    <col min="6148" max="6148" width="21.42578125" style="1" customWidth="1"/>
    <col min="6149" max="6149" width="20.7109375" style="1" customWidth="1"/>
    <col min="6150" max="6150" width="16.7109375" style="1" customWidth="1"/>
    <col min="6151" max="6151" width="15" style="1" customWidth="1"/>
    <col min="6152" max="6400" width="11.42578125" style="1"/>
    <col min="6401" max="6401" width="3.5703125" style="1" customWidth="1"/>
    <col min="6402" max="6402" width="3.7109375" style="1" customWidth="1"/>
    <col min="6403" max="6403" width="68.140625" style="1" customWidth="1"/>
    <col min="6404" max="6404" width="21.42578125" style="1" customWidth="1"/>
    <col min="6405" max="6405" width="20.7109375" style="1" customWidth="1"/>
    <col min="6406" max="6406" width="16.7109375" style="1" customWidth="1"/>
    <col min="6407" max="6407" width="15" style="1" customWidth="1"/>
    <col min="6408" max="6656" width="11.42578125" style="1"/>
    <col min="6657" max="6657" width="3.5703125" style="1" customWidth="1"/>
    <col min="6658" max="6658" width="3.7109375" style="1" customWidth="1"/>
    <col min="6659" max="6659" width="68.140625" style="1" customWidth="1"/>
    <col min="6660" max="6660" width="21.42578125" style="1" customWidth="1"/>
    <col min="6661" max="6661" width="20.7109375" style="1" customWidth="1"/>
    <col min="6662" max="6662" width="16.7109375" style="1" customWidth="1"/>
    <col min="6663" max="6663" width="15" style="1" customWidth="1"/>
    <col min="6664" max="6912" width="11.42578125" style="1"/>
    <col min="6913" max="6913" width="3.5703125" style="1" customWidth="1"/>
    <col min="6914" max="6914" width="3.7109375" style="1" customWidth="1"/>
    <col min="6915" max="6915" width="68.140625" style="1" customWidth="1"/>
    <col min="6916" max="6916" width="21.42578125" style="1" customWidth="1"/>
    <col min="6917" max="6917" width="20.7109375" style="1" customWidth="1"/>
    <col min="6918" max="6918" width="16.7109375" style="1" customWidth="1"/>
    <col min="6919" max="6919" width="15" style="1" customWidth="1"/>
    <col min="6920" max="7168" width="11.42578125" style="1"/>
    <col min="7169" max="7169" width="3.5703125" style="1" customWidth="1"/>
    <col min="7170" max="7170" width="3.7109375" style="1" customWidth="1"/>
    <col min="7171" max="7171" width="68.140625" style="1" customWidth="1"/>
    <col min="7172" max="7172" width="21.42578125" style="1" customWidth="1"/>
    <col min="7173" max="7173" width="20.7109375" style="1" customWidth="1"/>
    <col min="7174" max="7174" width="16.7109375" style="1" customWidth="1"/>
    <col min="7175" max="7175" width="15" style="1" customWidth="1"/>
    <col min="7176" max="7424" width="11.42578125" style="1"/>
    <col min="7425" max="7425" width="3.5703125" style="1" customWidth="1"/>
    <col min="7426" max="7426" width="3.7109375" style="1" customWidth="1"/>
    <col min="7427" max="7427" width="68.140625" style="1" customWidth="1"/>
    <col min="7428" max="7428" width="21.42578125" style="1" customWidth="1"/>
    <col min="7429" max="7429" width="20.7109375" style="1" customWidth="1"/>
    <col min="7430" max="7430" width="16.7109375" style="1" customWidth="1"/>
    <col min="7431" max="7431" width="15" style="1" customWidth="1"/>
    <col min="7432" max="7680" width="11.42578125" style="1"/>
    <col min="7681" max="7681" width="3.5703125" style="1" customWidth="1"/>
    <col min="7682" max="7682" width="3.7109375" style="1" customWidth="1"/>
    <col min="7683" max="7683" width="68.140625" style="1" customWidth="1"/>
    <col min="7684" max="7684" width="21.42578125" style="1" customWidth="1"/>
    <col min="7685" max="7685" width="20.7109375" style="1" customWidth="1"/>
    <col min="7686" max="7686" width="16.7109375" style="1" customWidth="1"/>
    <col min="7687" max="7687" width="15" style="1" customWidth="1"/>
    <col min="7688" max="7936" width="11.42578125" style="1"/>
    <col min="7937" max="7937" width="3.5703125" style="1" customWidth="1"/>
    <col min="7938" max="7938" width="3.7109375" style="1" customWidth="1"/>
    <col min="7939" max="7939" width="68.140625" style="1" customWidth="1"/>
    <col min="7940" max="7940" width="21.42578125" style="1" customWidth="1"/>
    <col min="7941" max="7941" width="20.7109375" style="1" customWidth="1"/>
    <col min="7942" max="7942" width="16.7109375" style="1" customWidth="1"/>
    <col min="7943" max="7943" width="15" style="1" customWidth="1"/>
    <col min="7944" max="8192" width="11.42578125" style="1"/>
    <col min="8193" max="8193" width="3.5703125" style="1" customWidth="1"/>
    <col min="8194" max="8194" width="3.7109375" style="1" customWidth="1"/>
    <col min="8195" max="8195" width="68.140625" style="1" customWidth="1"/>
    <col min="8196" max="8196" width="21.42578125" style="1" customWidth="1"/>
    <col min="8197" max="8197" width="20.7109375" style="1" customWidth="1"/>
    <col min="8198" max="8198" width="16.7109375" style="1" customWidth="1"/>
    <col min="8199" max="8199" width="15" style="1" customWidth="1"/>
    <col min="8200" max="8448" width="11.42578125" style="1"/>
    <col min="8449" max="8449" width="3.5703125" style="1" customWidth="1"/>
    <col min="8450" max="8450" width="3.7109375" style="1" customWidth="1"/>
    <col min="8451" max="8451" width="68.140625" style="1" customWidth="1"/>
    <col min="8452" max="8452" width="21.42578125" style="1" customWidth="1"/>
    <col min="8453" max="8453" width="20.7109375" style="1" customWidth="1"/>
    <col min="8454" max="8454" width="16.7109375" style="1" customWidth="1"/>
    <col min="8455" max="8455" width="15" style="1" customWidth="1"/>
    <col min="8456" max="8704" width="11.42578125" style="1"/>
    <col min="8705" max="8705" width="3.5703125" style="1" customWidth="1"/>
    <col min="8706" max="8706" width="3.7109375" style="1" customWidth="1"/>
    <col min="8707" max="8707" width="68.140625" style="1" customWidth="1"/>
    <col min="8708" max="8708" width="21.42578125" style="1" customWidth="1"/>
    <col min="8709" max="8709" width="20.7109375" style="1" customWidth="1"/>
    <col min="8710" max="8710" width="16.7109375" style="1" customWidth="1"/>
    <col min="8711" max="8711" width="15" style="1" customWidth="1"/>
    <col min="8712" max="8960" width="11.42578125" style="1"/>
    <col min="8961" max="8961" width="3.5703125" style="1" customWidth="1"/>
    <col min="8962" max="8962" width="3.7109375" style="1" customWidth="1"/>
    <col min="8963" max="8963" width="68.140625" style="1" customWidth="1"/>
    <col min="8964" max="8964" width="21.42578125" style="1" customWidth="1"/>
    <col min="8965" max="8965" width="20.7109375" style="1" customWidth="1"/>
    <col min="8966" max="8966" width="16.7109375" style="1" customWidth="1"/>
    <col min="8967" max="8967" width="15" style="1" customWidth="1"/>
    <col min="8968" max="9216" width="11.42578125" style="1"/>
    <col min="9217" max="9217" width="3.5703125" style="1" customWidth="1"/>
    <col min="9218" max="9218" width="3.7109375" style="1" customWidth="1"/>
    <col min="9219" max="9219" width="68.140625" style="1" customWidth="1"/>
    <col min="9220" max="9220" width="21.42578125" style="1" customWidth="1"/>
    <col min="9221" max="9221" width="20.7109375" style="1" customWidth="1"/>
    <col min="9222" max="9222" width="16.7109375" style="1" customWidth="1"/>
    <col min="9223" max="9223" width="15" style="1" customWidth="1"/>
    <col min="9224" max="9472" width="11.42578125" style="1"/>
    <col min="9473" max="9473" width="3.5703125" style="1" customWidth="1"/>
    <col min="9474" max="9474" width="3.7109375" style="1" customWidth="1"/>
    <col min="9475" max="9475" width="68.140625" style="1" customWidth="1"/>
    <col min="9476" max="9476" width="21.42578125" style="1" customWidth="1"/>
    <col min="9477" max="9477" width="20.7109375" style="1" customWidth="1"/>
    <col min="9478" max="9478" width="16.7109375" style="1" customWidth="1"/>
    <col min="9479" max="9479" width="15" style="1" customWidth="1"/>
    <col min="9480" max="9728" width="11.42578125" style="1"/>
    <col min="9729" max="9729" width="3.5703125" style="1" customWidth="1"/>
    <col min="9730" max="9730" width="3.7109375" style="1" customWidth="1"/>
    <col min="9731" max="9731" width="68.140625" style="1" customWidth="1"/>
    <col min="9732" max="9732" width="21.42578125" style="1" customWidth="1"/>
    <col min="9733" max="9733" width="20.7109375" style="1" customWidth="1"/>
    <col min="9734" max="9734" width="16.7109375" style="1" customWidth="1"/>
    <col min="9735" max="9735" width="15" style="1" customWidth="1"/>
    <col min="9736" max="9984" width="11.42578125" style="1"/>
    <col min="9985" max="9985" width="3.5703125" style="1" customWidth="1"/>
    <col min="9986" max="9986" width="3.7109375" style="1" customWidth="1"/>
    <col min="9987" max="9987" width="68.140625" style="1" customWidth="1"/>
    <col min="9988" max="9988" width="21.42578125" style="1" customWidth="1"/>
    <col min="9989" max="9989" width="20.7109375" style="1" customWidth="1"/>
    <col min="9990" max="9990" width="16.7109375" style="1" customWidth="1"/>
    <col min="9991" max="9991" width="15" style="1" customWidth="1"/>
    <col min="9992" max="10240" width="11.42578125" style="1"/>
    <col min="10241" max="10241" width="3.5703125" style="1" customWidth="1"/>
    <col min="10242" max="10242" width="3.7109375" style="1" customWidth="1"/>
    <col min="10243" max="10243" width="68.140625" style="1" customWidth="1"/>
    <col min="10244" max="10244" width="21.42578125" style="1" customWidth="1"/>
    <col min="10245" max="10245" width="20.7109375" style="1" customWidth="1"/>
    <col min="10246" max="10246" width="16.7109375" style="1" customWidth="1"/>
    <col min="10247" max="10247" width="15" style="1" customWidth="1"/>
    <col min="10248" max="10496" width="11.42578125" style="1"/>
    <col min="10497" max="10497" width="3.5703125" style="1" customWidth="1"/>
    <col min="10498" max="10498" width="3.7109375" style="1" customWidth="1"/>
    <col min="10499" max="10499" width="68.140625" style="1" customWidth="1"/>
    <col min="10500" max="10500" width="21.42578125" style="1" customWidth="1"/>
    <col min="10501" max="10501" width="20.7109375" style="1" customWidth="1"/>
    <col min="10502" max="10502" width="16.7109375" style="1" customWidth="1"/>
    <col min="10503" max="10503" width="15" style="1" customWidth="1"/>
    <col min="10504" max="10752" width="11.42578125" style="1"/>
    <col min="10753" max="10753" width="3.5703125" style="1" customWidth="1"/>
    <col min="10754" max="10754" width="3.7109375" style="1" customWidth="1"/>
    <col min="10755" max="10755" width="68.140625" style="1" customWidth="1"/>
    <col min="10756" max="10756" width="21.42578125" style="1" customWidth="1"/>
    <col min="10757" max="10757" width="20.7109375" style="1" customWidth="1"/>
    <col min="10758" max="10758" width="16.7109375" style="1" customWidth="1"/>
    <col min="10759" max="10759" width="15" style="1" customWidth="1"/>
    <col min="10760" max="11008" width="11.42578125" style="1"/>
    <col min="11009" max="11009" width="3.5703125" style="1" customWidth="1"/>
    <col min="11010" max="11010" width="3.7109375" style="1" customWidth="1"/>
    <col min="11011" max="11011" width="68.140625" style="1" customWidth="1"/>
    <col min="11012" max="11012" width="21.42578125" style="1" customWidth="1"/>
    <col min="11013" max="11013" width="20.7109375" style="1" customWidth="1"/>
    <col min="11014" max="11014" width="16.7109375" style="1" customWidth="1"/>
    <col min="11015" max="11015" width="15" style="1" customWidth="1"/>
    <col min="11016" max="11264" width="11.42578125" style="1"/>
    <col min="11265" max="11265" width="3.5703125" style="1" customWidth="1"/>
    <col min="11266" max="11266" width="3.7109375" style="1" customWidth="1"/>
    <col min="11267" max="11267" width="68.140625" style="1" customWidth="1"/>
    <col min="11268" max="11268" width="21.42578125" style="1" customWidth="1"/>
    <col min="11269" max="11269" width="20.7109375" style="1" customWidth="1"/>
    <col min="11270" max="11270" width="16.7109375" style="1" customWidth="1"/>
    <col min="11271" max="11271" width="15" style="1" customWidth="1"/>
    <col min="11272" max="11520" width="11.42578125" style="1"/>
    <col min="11521" max="11521" width="3.5703125" style="1" customWidth="1"/>
    <col min="11522" max="11522" width="3.7109375" style="1" customWidth="1"/>
    <col min="11523" max="11523" width="68.140625" style="1" customWidth="1"/>
    <col min="11524" max="11524" width="21.42578125" style="1" customWidth="1"/>
    <col min="11525" max="11525" width="20.7109375" style="1" customWidth="1"/>
    <col min="11526" max="11526" width="16.7109375" style="1" customWidth="1"/>
    <col min="11527" max="11527" width="15" style="1" customWidth="1"/>
    <col min="11528" max="11776" width="11.42578125" style="1"/>
    <col min="11777" max="11777" width="3.5703125" style="1" customWidth="1"/>
    <col min="11778" max="11778" width="3.7109375" style="1" customWidth="1"/>
    <col min="11779" max="11779" width="68.140625" style="1" customWidth="1"/>
    <col min="11780" max="11780" width="21.42578125" style="1" customWidth="1"/>
    <col min="11781" max="11781" width="20.7109375" style="1" customWidth="1"/>
    <col min="11782" max="11782" width="16.7109375" style="1" customWidth="1"/>
    <col min="11783" max="11783" width="15" style="1" customWidth="1"/>
    <col min="11784" max="12032" width="11.42578125" style="1"/>
    <col min="12033" max="12033" width="3.5703125" style="1" customWidth="1"/>
    <col min="12034" max="12034" width="3.7109375" style="1" customWidth="1"/>
    <col min="12035" max="12035" width="68.140625" style="1" customWidth="1"/>
    <col min="12036" max="12036" width="21.42578125" style="1" customWidth="1"/>
    <col min="12037" max="12037" width="20.7109375" style="1" customWidth="1"/>
    <col min="12038" max="12038" width="16.7109375" style="1" customWidth="1"/>
    <col min="12039" max="12039" width="15" style="1" customWidth="1"/>
    <col min="12040" max="12288" width="11.42578125" style="1"/>
    <col min="12289" max="12289" width="3.5703125" style="1" customWidth="1"/>
    <col min="12290" max="12290" width="3.7109375" style="1" customWidth="1"/>
    <col min="12291" max="12291" width="68.140625" style="1" customWidth="1"/>
    <col min="12292" max="12292" width="21.42578125" style="1" customWidth="1"/>
    <col min="12293" max="12293" width="20.7109375" style="1" customWidth="1"/>
    <col min="12294" max="12294" width="16.7109375" style="1" customWidth="1"/>
    <col min="12295" max="12295" width="15" style="1" customWidth="1"/>
    <col min="12296" max="12544" width="11.42578125" style="1"/>
    <col min="12545" max="12545" width="3.5703125" style="1" customWidth="1"/>
    <col min="12546" max="12546" width="3.7109375" style="1" customWidth="1"/>
    <col min="12547" max="12547" width="68.140625" style="1" customWidth="1"/>
    <col min="12548" max="12548" width="21.42578125" style="1" customWidth="1"/>
    <col min="12549" max="12549" width="20.7109375" style="1" customWidth="1"/>
    <col min="12550" max="12550" width="16.7109375" style="1" customWidth="1"/>
    <col min="12551" max="12551" width="15" style="1" customWidth="1"/>
    <col min="12552" max="12800" width="11.42578125" style="1"/>
    <col min="12801" max="12801" width="3.5703125" style="1" customWidth="1"/>
    <col min="12802" max="12802" width="3.7109375" style="1" customWidth="1"/>
    <col min="12803" max="12803" width="68.140625" style="1" customWidth="1"/>
    <col min="12804" max="12804" width="21.42578125" style="1" customWidth="1"/>
    <col min="12805" max="12805" width="20.7109375" style="1" customWidth="1"/>
    <col min="12806" max="12806" width="16.7109375" style="1" customWidth="1"/>
    <col min="12807" max="12807" width="15" style="1" customWidth="1"/>
    <col min="12808" max="13056" width="11.42578125" style="1"/>
    <col min="13057" max="13057" width="3.5703125" style="1" customWidth="1"/>
    <col min="13058" max="13058" width="3.7109375" style="1" customWidth="1"/>
    <col min="13059" max="13059" width="68.140625" style="1" customWidth="1"/>
    <col min="13060" max="13060" width="21.42578125" style="1" customWidth="1"/>
    <col min="13061" max="13061" width="20.7109375" style="1" customWidth="1"/>
    <col min="13062" max="13062" width="16.7109375" style="1" customWidth="1"/>
    <col min="13063" max="13063" width="15" style="1" customWidth="1"/>
    <col min="13064" max="13312" width="11.42578125" style="1"/>
    <col min="13313" max="13313" width="3.5703125" style="1" customWidth="1"/>
    <col min="13314" max="13314" width="3.7109375" style="1" customWidth="1"/>
    <col min="13315" max="13315" width="68.140625" style="1" customWidth="1"/>
    <col min="13316" max="13316" width="21.42578125" style="1" customWidth="1"/>
    <col min="13317" max="13317" width="20.7109375" style="1" customWidth="1"/>
    <col min="13318" max="13318" width="16.7109375" style="1" customWidth="1"/>
    <col min="13319" max="13319" width="15" style="1" customWidth="1"/>
    <col min="13320" max="13568" width="11.42578125" style="1"/>
    <col min="13569" max="13569" width="3.5703125" style="1" customWidth="1"/>
    <col min="13570" max="13570" width="3.7109375" style="1" customWidth="1"/>
    <col min="13571" max="13571" width="68.140625" style="1" customWidth="1"/>
    <col min="13572" max="13572" width="21.42578125" style="1" customWidth="1"/>
    <col min="13573" max="13573" width="20.7109375" style="1" customWidth="1"/>
    <col min="13574" max="13574" width="16.7109375" style="1" customWidth="1"/>
    <col min="13575" max="13575" width="15" style="1" customWidth="1"/>
    <col min="13576" max="13824" width="11.42578125" style="1"/>
    <col min="13825" max="13825" width="3.5703125" style="1" customWidth="1"/>
    <col min="13826" max="13826" width="3.7109375" style="1" customWidth="1"/>
    <col min="13827" max="13827" width="68.140625" style="1" customWidth="1"/>
    <col min="13828" max="13828" width="21.42578125" style="1" customWidth="1"/>
    <col min="13829" max="13829" width="20.7109375" style="1" customWidth="1"/>
    <col min="13830" max="13830" width="16.7109375" style="1" customWidth="1"/>
    <col min="13831" max="13831" width="15" style="1" customWidth="1"/>
    <col min="13832" max="14080" width="11.42578125" style="1"/>
    <col min="14081" max="14081" width="3.5703125" style="1" customWidth="1"/>
    <col min="14082" max="14082" width="3.7109375" style="1" customWidth="1"/>
    <col min="14083" max="14083" width="68.140625" style="1" customWidth="1"/>
    <col min="14084" max="14084" width="21.42578125" style="1" customWidth="1"/>
    <col min="14085" max="14085" width="20.7109375" style="1" customWidth="1"/>
    <col min="14086" max="14086" width="16.7109375" style="1" customWidth="1"/>
    <col min="14087" max="14087" width="15" style="1" customWidth="1"/>
    <col min="14088" max="14336" width="11.42578125" style="1"/>
    <col min="14337" max="14337" width="3.5703125" style="1" customWidth="1"/>
    <col min="14338" max="14338" width="3.7109375" style="1" customWidth="1"/>
    <col min="14339" max="14339" width="68.140625" style="1" customWidth="1"/>
    <col min="14340" max="14340" width="21.42578125" style="1" customWidth="1"/>
    <col min="14341" max="14341" width="20.7109375" style="1" customWidth="1"/>
    <col min="14342" max="14342" width="16.7109375" style="1" customWidth="1"/>
    <col min="14343" max="14343" width="15" style="1" customWidth="1"/>
    <col min="14344" max="14592" width="11.42578125" style="1"/>
    <col min="14593" max="14593" width="3.5703125" style="1" customWidth="1"/>
    <col min="14594" max="14594" width="3.7109375" style="1" customWidth="1"/>
    <col min="14595" max="14595" width="68.140625" style="1" customWidth="1"/>
    <col min="14596" max="14596" width="21.42578125" style="1" customWidth="1"/>
    <col min="14597" max="14597" width="20.7109375" style="1" customWidth="1"/>
    <col min="14598" max="14598" width="16.7109375" style="1" customWidth="1"/>
    <col min="14599" max="14599" width="15" style="1" customWidth="1"/>
    <col min="14600" max="14848" width="11.42578125" style="1"/>
    <col min="14849" max="14849" width="3.5703125" style="1" customWidth="1"/>
    <col min="14850" max="14850" width="3.7109375" style="1" customWidth="1"/>
    <col min="14851" max="14851" width="68.140625" style="1" customWidth="1"/>
    <col min="14852" max="14852" width="21.42578125" style="1" customWidth="1"/>
    <col min="14853" max="14853" width="20.7109375" style="1" customWidth="1"/>
    <col min="14854" max="14854" width="16.7109375" style="1" customWidth="1"/>
    <col min="14855" max="14855" width="15" style="1" customWidth="1"/>
    <col min="14856" max="15104" width="11.42578125" style="1"/>
    <col min="15105" max="15105" width="3.5703125" style="1" customWidth="1"/>
    <col min="15106" max="15106" width="3.7109375" style="1" customWidth="1"/>
    <col min="15107" max="15107" width="68.140625" style="1" customWidth="1"/>
    <col min="15108" max="15108" width="21.42578125" style="1" customWidth="1"/>
    <col min="15109" max="15109" width="20.7109375" style="1" customWidth="1"/>
    <col min="15110" max="15110" width="16.7109375" style="1" customWidth="1"/>
    <col min="15111" max="15111" width="15" style="1" customWidth="1"/>
    <col min="15112" max="15360" width="11.42578125" style="1"/>
    <col min="15361" max="15361" width="3.5703125" style="1" customWidth="1"/>
    <col min="15362" max="15362" width="3.7109375" style="1" customWidth="1"/>
    <col min="15363" max="15363" width="68.140625" style="1" customWidth="1"/>
    <col min="15364" max="15364" width="21.42578125" style="1" customWidth="1"/>
    <col min="15365" max="15365" width="20.7109375" style="1" customWidth="1"/>
    <col min="15366" max="15366" width="16.7109375" style="1" customWidth="1"/>
    <col min="15367" max="15367" width="15" style="1" customWidth="1"/>
    <col min="15368" max="15616" width="11.42578125" style="1"/>
    <col min="15617" max="15617" width="3.5703125" style="1" customWidth="1"/>
    <col min="15618" max="15618" width="3.7109375" style="1" customWidth="1"/>
    <col min="15619" max="15619" width="68.140625" style="1" customWidth="1"/>
    <col min="15620" max="15620" width="21.42578125" style="1" customWidth="1"/>
    <col min="15621" max="15621" width="20.7109375" style="1" customWidth="1"/>
    <col min="15622" max="15622" width="16.7109375" style="1" customWidth="1"/>
    <col min="15623" max="15623" width="15" style="1" customWidth="1"/>
    <col min="15624" max="15872" width="11.42578125" style="1"/>
    <col min="15873" max="15873" width="3.5703125" style="1" customWidth="1"/>
    <col min="15874" max="15874" width="3.7109375" style="1" customWidth="1"/>
    <col min="15875" max="15875" width="68.140625" style="1" customWidth="1"/>
    <col min="15876" max="15876" width="21.42578125" style="1" customWidth="1"/>
    <col min="15877" max="15877" width="20.7109375" style="1" customWidth="1"/>
    <col min="15878" max="15878" width="16.7109375" style="1" customWidth="1"/>
    <col min="15879" max="15879" width="15" style="1" customWidth="1"/>
    <col min="15880" max="16128" width="11.42578125" style="1"/>
    <col min="16129" max="16129" width="3.5703125" style="1" customWidth="1"/>
    <col min="16130" max="16130" width="3.7109375" style="1" customWidth="1"/>
    <col min="16131" max="16131" width="68.140625" style="1" customWidth="1"/>
    <col min="16132" max="16132" width="21.42578125" style="1" customWidth="1"/>
    <col min="16133" max="16133" width="20.7109375" style="1" customWidth="1"/>
    <col min="16134" max="16134" width="16.7109375" style="1" customWidth="1"/>
    <col min="16135" max="16135" width="15" style="1" customWidth="1"/>
    <col min="16136" max="16384" width="11.42578125" style="1"/>
  </cols>
  <sheetData>
    <row r="1" spans="2:5" ht="30" customHeight="1" x14ac:dyDescent="0.2">
      <c r="B1" s="48" t="s">
        <v>140</v>
      </c>
      <c r="C1" s="48"/>
      <c r="D1" s="48"/>
      <c r="E1" s="48"/>
    </row>
    <row r="2" spans="2:5" ht="15.75" x14ac:dyDescent="0.2">
      <c r="B2" s="41" t="s">
        <v>94</v>
      </c>
      <c r="C2" s="42"/>
      <c r="D2" s="42"/>
      <c r="E2" s="43"/>
    </row>
    <row r="3" spans="2:5" ht="15.75" x14ac:dyDescent="0.2">
      <c r="B3" s="31" t="s">
        <v>95</v>
      </c>
      <c r="C3" s="32"/>
      <c r="D3" s="32"/>
      <c r="E3" s="33"/>
    </row>
    <row r="4" spans="2:5" ht="15.75" x14ac:dyDescent="0.2">
      <c r="B4" s="37" t="s">
        <v>145</v>
      </c>
      <c r="C4" s="38"/>
      <c r="D4" s="38"/>
      <c r="E4" s="39"/>
    </row>
    <row r="5" spans="2:5" x14ac:dyDescent="0.2">
      <c r="B5" s="49" t="s">
        <v>141</v>
      </c>
      <c r="C5" s="50"/>
      <c r="D5" s="12"/>
      <c r="E5" s="13">
        <v>96646417.939999998</v>
      </c>
    </row>
    <row r="6" spans="2:5" x14ac:dyDescent="0.2">
      <c r="B6" s="51"/>
      <c r="C6" s="51"/>
      <c r="D6" s="12"/>
      <c r="E6" s="12"/>
    </row>
    <row r="7" spans="2:5" x14ac:dyDescent="0.2">
      <c r="B7" s="52" t="s">
        <v>96</v>
      </c>
      <c r="C7" s="52"/>
      <c r="D7" s="23"/>
      <c r="E7" s="24">
        <f>SUM(D8:D28)</f>
        <v>31916995.18</v>
      </c>
    </row>
    <row r="8" spans="2:5" x14ac:dyDescent="0.2">
      <c r="B8" s="10"/>
      <c r="C8" s="11" t="s">
        <v>97</v>
      </c>
      <c r="D8" s="25">
        <v>0</v>
      </c>
      <c r="E8" s="26"/>
    </row>
    <row r="9" spans="2:5" x14ac:dyDescent="0.2">
      <c r="B9" s="10"/>
      <c r="C9" s="11" t="s">
        <v>98</v>
      </c>
      <c r="D9" s="25">
        <v>0</v>
      </c>
      <c r="E9" s="26"/>
    </row>
    <row r="10" spans="2:5" x14ac:dyDescent="0.2">
      <c r="B10" s="10"/>
      <c r="C10" s="11" t="s">
        <v>99</v>
      </c>
      <c r="D10" s="25">
        <v>451175.48</v>
      </c>
      <c r="E10" s="26"/>
    </row>
    <row r="11" spans="2:5" x14ac:dyDescent="0.2">
      <c r="B11" s="10"/>
      <c r="C11" s="11" t="s">
        <v>100</v>
      </c>
      <c r="D11" s="25">
        <v>0</v>
      </c>
      <c r="E11" s="26"/>
    </row>
    <row r="12" spans="2:5" x14ac:dyDescent="0.2">
      <c r="B12" s="10"/>
      <c r="C12" s="11" t="s">
        <v>101</v>
      </c>
      <c r="D12" s="25">
        <v>0</v>
      </c>
      <c r="E12" s="26"/>
    </row>
    <row r="13" spans="2:5" x14ac:dyDescent="0.2">
      <c r="B13" s="10"/>
      <c r="C13" s="11" t="s">
        <v>102</v>
      </c>
      <c r="D13" s="25">
        <v>0</v>
      </c>
      <c r="E13" s="26"/>
    </row>
    <row r="14" spans="2:5" x14ac:dyDescent="0.2">
      <c r="B14" s="10"/>
      <c r="C14" s="11" t="s">
        <v>103</v>
      </c>
      <c r="D14" s="25">
        <v>0</v>
      </c>
      <c r="E14" s="26"/>
    </row>
    <row r="15" spans="2:5" x14ac:dyDescent="0.2">
      <c r="B15" s="10"/>
      <c r="C15" s="11" t="s">
        <v>104</v>
      </c>
      <c r="D15" s="25">
        <v>2437919.48</v>
      </c>
      <c r="E15" s="26"/>
    </row>
    <row r="16" spans="2:5" x14ac:dyDescent="0.2">
      <c r="B16" s="10"/>
      <c r="C16" s="11" t="s">
        <v>105</v>
      </c>
      <c r="D16" s="25">
        <v>0</v>
      </c>
      <c r="E16" s="26"/>
    </row>
    <row r="17" spans="2:5" x14ac:dyDescent="0.2">
      <c r="B17" s="10"/>
      <c r="C17" s="11" t="s">
        <v>106</v>
      </c>
      <c r="D17" s="25">
        <v>500000</v>
      </c>
      <c r="E17" s="26"/>
    </row>
    <row r="18" spans="2:5" x14ac:dyDescent="0.2">
      <c r="B18" s="10"/>
      <c r="C18" s="11" t="s">
        <v>107</v>
      </c>
      <c r="D18" s="25">
        <v>0</v>
      </c>
      <c r="E18" s="26"/>
    </row>
    <row r="19" spans="2:5" x14ac:dyDescent="0.2">
      <c r="B19" s="10"/>
      <c r="C19" s="11" t="s">
        <v>108</v>
      </c>
      <c r="D19" s="25">
        <v>25322.799999999999</v>
      </c>
      <c r="E19" s="26"/>
    </row>
    <row r="20" spans="2:5" x14ac:dyDescent="0.2">
      <c r="B20" s="10"/>
      <c r="C20" s="11" t="s">
        <v>109</v>
      </c>
      <c r="D20" s="25">
        <v>28502577.420000002</v>
      </c>
      <c r="E20" s="26"/>
    </row>
    <row r="21" spans="2:5" x14ac:dyDescent="0.2">
      <c r="B21" s="10"/>
      <c r="C21" s="11" t="s">
        <v>110</v>
      </c>
      <c r="D21" s="25">
        <v>0</v>
      </c>
      <c r="E21" s="26"/>
    </row>
    <row r="22" spans="2:5" x14ac:dyDescent="0.2">
      <c r="B22" s="10"/>
      <c r="C22" s="11" t="s">
        <v>111</v>
      </c>
      <c r="D22" s="25">
        <v>0</v>
      </c>
      <c r="E22" s="26"/>
    </row>
    <row r="23" spans="2:5" x14ac:dyDescent="0.2">
      <c r="B23" s="10"/>
      <c r="C23" s="11" t="s">
        <v>112</v>
      </c>
      <c r="D23" s="25">
        <v>0</v>
      </c>
      <c r="E23" s="26"/>
    </row>
    <row r="24" spans="2:5" x14ac:dyDescent="0.2">
      <c r="B24" s="10"/>
      <c r="C24" s="11" t="s">
        <v>113</v>
      </c>
      <c r="D24" s="25"/>
      <c r="E24" s="26"/>
    </row>
    <row r="25" spans="2:5" x14ac:dyDescent="0.2">
      <c r="B25" s="10"/>
      <c r="C25" s="11" t="s">
        <v>114</v>
      </c>
      <c r="D25" s="25"/>
      <c r="E25" s="26"/>
    </row>
    <row r="26" spans="2:5" x14ac:dyDescent="0.2">
      <c r="B26" s="10"/>
      <c r="C26" s="11" t="s">
        <v>115</v>
      </c>
      <c r="D26" s="25"/>
      <c r="E26" s="26"/>
    </row>
    <row r="27" spans="2:5" x14ac:dyDescent="0.2">
      <c r="B27" s="10"/>
      <c r="C27" s="11" t="s">
        <v>116</v>
      </c>
      <c r="D27" s="25"/>
      <c r="E27" s="26"/>
    </row>
    <row r="28" spans="2:5" x14ac:dyDescent="0.2">
      <c r="B28" s="10"/>
      <c r="C28" s="11" t="s">
        <v>117</v>
      </c>
      <c r="D28" s="25">
        <v>0</v>
      </c>
      <c r="E28" s="26"/>
    </row>
    <row r="29" spans="2:5" x14ac:dyDescent="0.2">
      <c r="B29" s="51"/>
      <c r="C29" s="51"/>
      <c r="D29" s="12"/>
      <c r="E29" s="12"/>
    </row>
    <row r="30" spans="2:5" x14ac:dyDescent="0.2">
      <c r="B30" s="52" t="s">
        <v>142</v>
      </c>
      <c r="C30" s="52"/>
      <c r="D30" s="23"/>
      <c r="E30" s="24">
        <f>SUM(D31:D37)</f>
        <v>-1569.087</v>
      </c>
    </row>
    <row r="31" spans="2:5" x14ac:dyDescent="0.2">
      <c r="B31" s="10"/>
      <c r="C31" s="11" t="s">
        <v>118</v>
      </c>
      <c r="D31" s="25">
        <v>0</v>
      </c>
      <c r="E31" s="26"/>
    </row>
    <row r="32" spans="2:5" x14ac:dyDescent="0.2">
      <c r="B32" s="10"/>
      <c r="C32" s="11" t="s">
        <v>119</v>
      </c>
      <c r="D32" s="25">
        <v>0</v>
      </c>
      <c r="E32" s="26"/>
    </row>
    <row r="33" spans="2:7" x14ac:dyDescent="0.2">
      <c r="B33" s="10"/>
      <c r="C33" s="11" t="s">
        <v>120</v>
      </c>
      <c r="D33" s="25">
        <v>0</v>
      </c>
      <c r="E33" s="26"/>
    </row>
    <row r="34" spans="2:7" ht="24" x14ac:dyDescent="0.2">
      <c r="B34" s="10"/>
      <c r="C34" s="11" t="s">
        <v>121</v>
      </c>
      <c r="D34" s="25">
        <v>0</v>
      </c>
      <c r="E34" s="26"/>
    </row>
    <row r="35" spans="2:7" x14ac:dyDescent="0.2">
      <c r="B35" s="10"/>
      <c r="C35" s="11" t="s">
        <v>122</v>
      </c>
      <c r="D35" s="25">
        <v>-1569.087</v>
      </c>
      <c r="E35" s="26"/>
    </row>
    <row r="36" spans="2:7" x14ac:dyDescent="0.2">
      <c r="B36" s="10"/>
      <c r="C36" s="11" t="s">
        <v>123</v>
      </c>
      <c r="D36" s="25">
        <v>0</v>
      </c>
      <c r="E36" s="26"/>
    </row>
    <row r="37" spans="2:7" x14ac:dyDescent="0.2">
      <c r="B37" s="10"/>
      <c r="C37" s="11" t="s">
        <v>124</v>
      </c>
      <c r="D37" s="25">
        <v>0</v>
      </c>
      <c r="E37" s="26"/>
    </row>
    <row r="38" spans="2:7" x14ac:dyDescent="0.2">
      <c r="B38" s="51"/>
      <c r="C38" s="51"/>
      <c r="D38" s="12"/>
      <c r="E38" s="12"/>
    </row>
    <row r="39" spans="2:7" x14ac:dyDescent="0.2">
      <c r="B39" s="49" t="s">
        <v>143</v>
      </c>
      <c r="C39" s="50"/>
      <c r="D39" s="12"/>
      <c r="E39" s="13">
        <f>+E5-E7+E30</f>
        <v>64727853.673</v>
      </c>
    </row>
    <row r="44" spans="2:7" ht="15" customHeight="1" x14ac:dyDescent="0.2">
      <c r="C44" s="4"/>
      <c r="E44" s="4"/>
      <c r="F44" s="4"/>
      <c r="G44" s="4"/>
    </row>
    <row r="45" spans="2:7" ht="15" customHeight="1" x14ac:dyDescent="0.2">
      <c r="C45" s="5"/>
      <c r="E45" s="5"/>
      <c r="F45" s="5"/>
      <c r="G45" s="5"/>
    </row>
    <row r="46" spans="2:7" ht="30" customHeight="1" x14ac:dyDescent="0.2"/>
    <row r="50" spans="2:12" ht="12" customHeight="1" x14ac:dyDescent="0.2">
      <c r="B50" s="47" t="s">
        <v>45</v>
      </c>
      <c r="C50" s="47"/>
      <c r="D50" s="47"/>
      <c r="E50" s="47"/>
      <c r="F50" s="9"/>
      <c r="G50" s="9"/>
      <c r="H50" s="9"/>
      <c r="I50" s="9"/>
      <c r="J50" s="9"/>
      <c r="K50" s="9"/>
      <c r="L50" s="9"/>
    </row>
    <row r="51" spans="2:12" ht="12" customHeight="1" x14ac:dyDescent="0.2">
      <c r="B51" s="47"/>
      <c r="C51" s="47"/>
      <c r="D51" s="47"/>
      <c r="E51" s="47"/>
      <c r="F51" s="9"/>
      <c r="G51" s="9"/>
      <c r="H51" s="9"/>
      <c r="I51" s="9"/>
      <c r="J51" s="9"/>
      <c r="K51" s="9"/>
      <c r="L51" s="9"/>
    </row>
    <row r="52" spans="2:12" ht="12" customHeight="1" x14ac:dyDescent="0.2">
      <c r="B52" s="47"/>
      <c r="C52" s="47"/>
      <c r="D52" s="47"/>
      <c r="E52" s="47"/>
      <c r="F52" s="9"/>
      <c r="G52" s="9"/>
      <c r="H52" s="9"/>
      <c r="I52" s="9"/>
      <c r="J52" s="9"/>
      <c r="K52" s="9"/>
      <c r="L52" s="9"/>
    </row>
    <row r="53" spans="2:12" ht="12" customHeight="1" x14ac:dyDescent="0.2">
      <c r="B53" s="47"/>
      <c r="C53" s="47"/>
      <c r="D53" s="47"/>
      <c r="E53" s="47"/>
      <c r="F53" s="9"/>
      <c r="G53" s="9"/>
      <c r="H53" s="9"/>
      <c r="I53" s="9"/>
      <c r="J53" s="9"/>
      <c r="K53" s="9"/>
      <c r="L53" s="9"/>
    </row>
    <row r="54" spans="2:12" ht="12" customHeight="1" x14ac:dyDescent="0.2">
      <c r="B54" s="47"/>
      <c r="C54" s="47"/>
      <c r="D54" s="47"/>
      <c r="E54" s="47"/>
      <c r="F54" s="9"/>
      <c r="G54" s="9"/>
      <c r="H54" s="9"/>
      <c r="I54" s="9"/>
      <c r="J54" s="9"/>
      <c r="K54" s="9"/>
      <c r="L54" s="9"/>
    </row>
    <row r="55" spans="2:12" x14ac:dyDescent="0.2">
      <c r="B55" s="47"/>
      <c r="C55" s="47"/>
      <c r="D55" s="47"/>
      <c r="E55" s="47"/>
    </row>
    <row r="56" spans="2:12" ht="9" customHeight="1" x14ac:dyDescent="0.2">
      <c r="B56" s="47"/>
      <c r="C56" s="47"/>
      <c r="D56" s="47"/>
      <c r="E56" s="47"/>
    </row>
    <row r="57" spans="2:12" ht="7.5" hidden="1" customHeight="1" x14ac:dyDescent="0.2">
      <c r="B57" s="47"/>
      <c r="C57" s="47"/>
      <c r="D57" s="47"/>
      <c r="E57" s="47"/>
    </row>
    <row r="58" spans="2:12" hidden="1" x14ac:dyDescent="0.2">
      <c r="B58" s="47"/>
      <c r="C58" s="47"/>
      <c r="D58" s="47"/>
      <c r="E58" s="47"/>
    </row>
  </sheetData>
  <mergeCells count="12">
    <mergeCell ref="B50:E58"/>
    <mergeCell ref="B1:E1"/>
    <mergeCell ref="B39:C39"/>
    <mergeCell ref="B2:E2"/>
    <mergeCell ref="B3:E3"/>
    <mergeCell ref="B4:E4"/>
    <mergeCell ref="B5:C5"/>
    <mergeCell ref="B6:C6"/>
    <mergeCell ref="B7:C7"/>
    <mergeCell ref="B29:C29"/>
    <mergeCell ref="B30:C30"/>
    <mergeCell ref="B38:C38"/>
  </mergeCells>
  <pageMargins left="0.7" right="0.7" top="0.75" bottom="0.75" header="0.3" footer="0.3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NOTAS</vt:lpstr>
      <vt:lpstr>CONCILIACION INGRESOS</vt:lpstr>
      <vt:lpstr>CONCILIACION EGRESOS</vt:lpstr>
      <vt:lpstr>'CONCILIACION EGRESOS'!Área_de_impresión</vt:lpstr>
      <vt:lpstr>'CONCILIACION INGRESOS'!Área_de_impresión</vt:lpstr>
      <vt:lpstr>NOTAS!Área_de_impresión</vt:lpstr>
    </vt:vector>
  </TitlesOfParts>
  <Company>Presidencia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Finanzas</dc:creator>
  <cp:lastModifiedBy>SAACG - Tesoreria</cp:lastModifiedBy>
  <cp:lastPrinted>2023-11-15T17:48:33Z</cp:lastPrinted>
  <dcterms:created xsi:type="dcterms:W3CDTF">2012-07-11T18:59:53Z</dcterms:created>
  <dcterms:modified xsi:type="dcterms:W3CDTF">2023-11-15T17:49:33Z</dcterms:modified>
</cp:coreProperties>
</file>